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5/Oct/CMB in USD/"/>
    </mc:Choice>
  </mc:AlternateContent>
  <xr:revisionPtr revIDLastSave="1233" documentId="13_ncr:1_{73BD1E7C-2BE3-48C2-B6FF-F1BADEFBC8BB}" xr6:coauthVersionLast="47" xr6:coauthVersionMax="47" xr10:uidLastSave="{D562C94C-A291-4001-A053-D6CCB9EC8662}"/>
  <bookViews>
    <workbookView xWindow="57480" yWindow="-120" windowWidth="29040" windowHeight="15720" tabRatio="824" activeTab="4" xr2:uid="{00000000-000D-0000-FFFF-FFFF00000000}"/>
  </bookViews>
  <sheets>
    <sheet name="Notes" sheetId="17" r:id="rId1"/>
    <sheet name="Esssential Items CMB_Sorghum " sheetId="8" r:id="rId2"/>
    <sheet name="Food Items CMB_Sorghum" sheetId="6" r:id="rId3"/>
    <sheet name="Non-Food Items CMB" sheetId="18" r:id="rId4"/>
    <sheet name="Total Basket CMB_Sorghum" sheetId="2" r:id="rId5"/>
    <sheet name="Exch_Rate" sheetId="13" state="hidden" r:id="rId6"/>
    <sheet name="Exch-Data" sheetId="20" state="hidden" r:id="rId7"/>
  </sheets>
  <definedNames>
    <definedName name="_xlnm._FilterDatabase" localSheetId="1" hidden="1">'Esssential Items CMB_Sorghum '!$A$2:$MT$20</definedName>
    <definedName name="_xlnm._FilterDatabase" localSheetId="3" hidden="1">'Non-Food Items CMB'!$A$2:$IV$20</definedName>
    <definedName name="_xlnm._FilterDatabase" localSheetId="4" hidden="1">'Total Basket CMB_Sorghum'!$A$2:$IV$20</definedName>
    <definedName name="exch_month10">'Exch-Data'!$A$1:$FK$1</definedName>
    <definedName name="exch_month11">'Exch-Data'!$A$1:$FL$1</definedName>
    <definedName name="exch_month12">'Exch-Data'!$A$1:$FM$1</definedName>
    <definedName name="exch_month13">'Exch-Data'!$A$1:$FN$1</definedName>
    <definedName name="exch_month14">'Exch-Data'!$A$1:$FO$1</definedName>
    <definedName name="exch_month15">'Exch-Data'!$A$1:$FP$1</definedName>
    <definedName name="exch_month16">'Exch-Data'!$A$1:$FQ$1</definedName>
    <definedName name="exch_month17">'Exch-Data'!$A$1:$FR$1</definedName>
    <definedName name="exch_month18">'Exch-Data'!$A$1:$FS$1</definedName>
    <definedName name="exch_month19">'Exch-Data'!$A$1:$FT$1</definedName>
    <definedName name="exch_month20">'Exch-Data'!$A$1:$FU$1</definedName>
    <definedName name="exch_month21">'Exch-Data'!$A$1:$FV$1</definedName>
    <definedName name="exch_month22">'Exch-Data'!$A$1:$FW$1</definedName>
    <definedName name="exch_month3">Exch_Rate!$A$1:$FE$1</definedName>
    <definedName name="exch_month4">'Exch-Data'!$A$1:$FE$1</definedName>
    <definedName name="exch_month5">'Exch-Data'!$A$1:$FF$1</definedName>
    <definedName name="exch_month6">'Exch-Data'!$A$1:$FG$1</definedName>
    <definedName name="exch_month7">'Exch-Data'!$A$1:$FH$1</definedName>
    <definedName name="exch_month8">'Exch-Data'!$A$1:$FI$1</definedName>
    <definedName name="exch_month9">'Exch-Data'!$A$1:$FJ$1</definedName>
    <definedName name="Exch_months1">'Exch-Data'!$A$1:$FD$1</definedName>
    <definedName name="Exch_months2">Exch_Rate!$A$1:$FD$1</definedName>
    <definedName name="Exch_Rate_Data">'Exch-Data'!$A$1:$FD$19</definedName>
    <definedName name="Exch_Rate_Data1">'Exch-Data'!$A$1:$FE$19</definedName>
    <definedName name="exch_Rate_Data2">'Exch-Data'!$A$1:$FF$19</definedName>
    <definedName name="exch_Rate_Data3">'Exch-Data'!$A$1:$FG$19</definedName>
    <definedName name="Exch_rates">Exch_Rate!$A$1:$FD$19</definedName>
    <definedName name="Exch_regions1">'Exch-Data'!$A$1:$A$19</definedName>
    <definedName name="Exch_regions2">Exch_Rate!$A$1:$A$19</definedName>
    <definedName name="Exchange_rate4">'Exch-Data'!$A$1:$FH$19</definedName>
    <definedName name="Exchange_rate5">'Exch-Data'!$A$1:$FI$19</definedName>
    <definedName name="Exchange_rate6">'Exch-Data'!$A$1:$FJ$19</definedName>
    <definedName name="Exchange_rate7">'Exch-Data'!$A$1:$FK$19</definedName>
    <definedName name="exchange_rates10">'Exch-Data'!$A$1:$FN$19</definedName>
    <definedName name="exchange_rates11">'Exch-Data'!$A$1:$FO$19</definedName>
    <definedName name="exchange_rates12">'Exch-Data'!$A$1:$FP$19</definedName>
    <definedName name="exchange_rates13">'Exch-Data'!$A$1:$FQ$19</definedName>
    <definedName name="exchange_rates14">'Exch-Data'!$A$1:$FR$19</definedName>
    <definedName name="exchange_rates15">'Exch-Data'!$A$1:$FS$19</definedName>
    <definedName name="exchange_rates16">'Exch-Data'!$A$1:$FT$19</definedName>
    <definedName name="exchange_rates17">'Exch-Data'!$A$1:$FU$19</definedName>
    <definedName name="exchange_rates18">'Exch-Data'!$A$1:$FV$19</definedName>
    <definedName name="exchange_rates19">'Exch-Data'!$A$1:$FW$19</definedName>
    <definedName name="exchange_rates8">'Exch-Data'!$A$1:$FL$19</definedName>
    <definedName name="exchange_rates9">'Exch-Data'!$A$1:$FM$19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S4" i="8" l="1"/>
  <c r="MS5" i="8"/>
  <c r="MS6" i="8"/>
  <c r="MS7" i="8"/>
  <c r="MS8" i="8"/>
  <c r="MS9" i="8"/>
  <c r="MS10" i="8"/>
  <c r="MS11" i="8"/>
  <c r="MS12" i="8"/>
  <c r="MS13" i="8"/>
  <c r="MS14" i="8"/>
  <c r="MS15" i="8"/>
  <c r="MS16" i="8"/>
  <c r="MS17" i="8"/>
  <c r="MS18" i="8"/>
  <c r="MS19" i="8"/>
  <c r="MS20" i="8"/>
  <c r="MS3" i="8"/>
  <c r="MQ3" i="8"/>
  <c r="MU20" i="8"/>
  <c r="MT20" i="8"/>
  <c r="MU19" i="8"/>
  <c r="MT19" i="8"/>
  <c r="MU18" i="8"/>
  <c r="MT18" i="8"/>
  <c r="MU17" i="8"/>
  <c r="MT17" i="8"/>
  <c r="MU16" i="8"/>
  <c r="MT16" i="8"/>
  <c r="MU15" i="8"/>
  <c r="MT15" i="8"/>
  <c r="MU14" i="8"/>
  <c r="MT14" i="8"/>
  <c r="MU13" i="8"/>
  <c r="MT13" i="8"/>
  <c r="MU12" i="8"/>
  <c r="MT12" i="8"/>
  <c r="MU11" i="8"/>
  <c r="MT11" i="8"/>
  <c r="MU10" i="8"/>
  <c r="MT10" i="8"/>
  <c r="MU9" i="8"/>
  <c r="MT9" i="8"/>
  <c r="MU8" i="8"/>
  <c r="MT8" i="8"/>
  <c r="MU7" i="8"/>
  <c r="MT7" i="8"/>
  <c r="MU6" i="8"/>
  <c r="MT6" i="8"/>
  <c r="MU5" i="8"/>
  <c r="MT5" i="8"/>
  <c r="MU4" i="8"/>
  <c r="MT4" i="8"/>
  <c r="MU3" i="8"/>
  <c r="MT3" i="8"/>
  <c r="MU20" i="6"/>
  <c r="MT20" i="6"/>
  <c r="MU19" i="6"/>
  <c r="MT19" i="6"/>
  <c r="MU18" i="6"/>
  <c r="MT18" i="6"/>
  <c r="MU17" i="6"/>
  <c r="MT17" i="6"/>
  <c r="MU16" i="6"/>
  <c r="MT16" i="6"/>
  <c r="MU15" i="6"/>
  <c r="MT15" i="6"/>
  <c r="MU14" i="6"/>
  <c r="MT14" i="6"/>
  <c r="MU13" i="6"/>
  <c r="MT13" i="6"/>
  <c r="MU12" i="6"/>
  <c r="MT12" i="6"/>
  <c r="MU11" i="6"/>
  <c r="MT11" i="6"/>
  <c r="MU10" i="6"/>
  <c r="MT10" i="6"/>
  <c r="MU9" i="6"/>
  <c r="MT9" i="6"/>
  <c r="MU8" i="6"/>
  <c r="MT8" i="6"/>
  <c r="MU7" i="6"/>
  <c r="MT7" i="6"/>
  <c r="MU6" i="6"/>
  <c r="MT6" i="6"/>
  <c r="MU5" i="6"/>
  <c r="MT5" i="6"/>
  <c r="MU4" i="6"/>
  <c r="MT4" i="6"/>
  <c r="MU3" i="6"/>
  <c r="MT3" i="6"/>
  <c r="MU20" i="18"/>
  <c r="MT20" i="18"/>
  <c r="MU19" i="18"/>
  <c r="MT19" i="18"/>
  <c r="MU18" i="18"/>
  <c r="MT18" i="18"/>
  <c r="MU17" i="18"/>
  <c r="MT17" i="18"/>
  <c r="MU16" i="18"/>
  <c r="MT16" i="18"/>
  <c r="MU15" i="18"/>
  <c r="MT15" i="18"/>
  <c r="MU14" i="18"/>
  <c r="MT14" i="18"/>
  <c r="MU13" i="18"/>
  <c r="MT13" i="18"/>
  <c r="MU12" i="18"/>
  <c r="MT12" i="18"/>
  <c r="MU11" i="18"/>
  <c r="MT11" i="18"/>
  <c r="MU10" i="18"/>
  <c r="MT10" i="18"/>
  <c r="MU9" i="18"/>
  <c r="MT9" i="18"/>
  <c r="MU8" i="18"/>
  <c r="MT8" i="18"/>
  <c r="MU7" i="18"/>
  <c r="MT7" i="18"/>
  <c r="MU6" i="18"/>
  <c r="MT6" i="18"/>
  <c r="MU5" i="18"/>
  <c r="MT5" i="18"/>
  <c r="MU4" i="18"/>
  <c r="MT4" i="18"/>
  <c r="MU3" i="18"/>
  <c r="MT3" i="18"/>
  <c r="MU4" i="2"/>
  <c r="MU5" i="2"/>
  <c r="MU6" i="2"/>
  <c r="MU7" i="2"/>
  <c r="MU8" i="2"/>
  <c r="MU9" i="2"/>
  <c r="MU10" i="2"/>
  <c r="MU11" i="2"/>
  <c r="MU12" i="2"/>
  <c r="MU13" i="2"/>
  <c r="MU14" i="2"/>
  <c r="MU15" i="2"/>
  <c r="MU16" i="2"/>
  <c r="MU17" i="2"/>
  <c r="MU18" i="2"/>
  <c r="MU19" i="2"/>
  <c r="MU20" i="2"/>
  <c r="MU3" i="2"/>
  <c r="MT4" i="2"/>
  <c r="MT5" i="2"/>
  <c r="MT6" i="2"/>
  <c r="MT7" i="2"/>
  <c r="MT8" i="2"/>
  <c r="MT9" i="2"/>
  <c r="MT10" i="2"/>
  <c r="MT11" i="2"/>
  <c r="MT12" i="2"/>
  <c r="MT13" i="2"/>
  <c r="MT14" i="2"/>
  <c r="MT15" i="2"/>
  <c r="MT16" i="2"/>
  <c r="MT17" i="2"/>
  <c r="MT18" i="2"/>
  <c r="MT19" i="2"/>
  <c r="MT20" i="2"/>
  <c r="MT3" i="2"/>
  <c r="MS9" i="6"/>
  <c r="MS4" i="6"/>
  <c r="MS5" i="6"/>
  <c r="MS6" i="6"/>
  <c r="MS7" i="6"/>
  <c r="MS8" i="6"/>
  <c r="MS10" i="6"/>
  <c r="MS11" i="6"/>
  <c r="MS12" i="6"/>
  <c r="MS13" i="6"/>
  <c r="MS14" i="6"/>
  <c r="MS15" i="6"/>
  <c r="MS16" i="6"/>
  <c r="MS17" i="6"/>
  <c r="MS18" i="6"/>
  <c r="MS19" i="6"/>
  <c r="MS20" i="6"/>
  <c r="MS3" i="6"/>
  <c r="MQ3" i="6"/>
  <c r="MS4" i="18"/>
  <c r="MS5" i="18"/>
  <c r="MS6" i="18"/>
  <c r="MS7" i="18"/>
  <c r="MS8" i="18"/>
  <c r="MS9" i="18"/>
  <c r="MS10" i="18"/>
  <c r="MS11" i="18"/>
  <c r="MS12" i="18"/>
  <c r="MS13" i="18"/>
  <c r="MS14" i="18"/>
  <c r="MS15" i="18"/>
  <c r="MS16" i="18"/>
  <c r="MS17" i="18"/>
  <c r="MS18" i="18"/>
  <c r="MS19" i="18"/>
  <c r="MS20" i="18"/>
  <c r="MS3" i="18"/>
  <c r="MQ3" i="18"/>
  <c r="MS4" i="2"/>
  <c r="MS5" i="2"/>
  <c r="MS6" i="2"/>
  <c r="MS7" i="2"/>
  <c r="MS8" i="2"/>
  <c r="MS9" i="2"/>
  <c r="MS10" i="2"/>
  <c r="MS11" i="2"/>
  <c r="MS12" i="2"/>
  <c r="MS13" i="2"/>
  <c r="MS14" i="2"/>
  <c r="MS15" i="2"/>
  <c r="MS16" i="2"/>
  <c r="MS17" i="2"/>
  <c r="MS18" i="2"/>
  <c r="MS19" i="2"/>
  <c r="MS20" i="2"/>
  <c r="MS3" i="2"/>
  <c r="MQ3" i="2"/>
  <c r="FW3" i="13"/>
  <c r="FW4" i="13"/>
  <c r="FW5" i="13"/>
  <c r="FW6" i="13"/>
  <c r="FW7" i="13"/>
  <c r="FW8" i="13"/>
  <c r="FW9" i="13"/>
  <c r="FW10" i="13"/>
  <c r="FW11" i="13"/>
  <c r="FW12" i="13"/>
  <c r="FW13" i="13"/>
  <c r="FW14" i="13"/>
  <c r="FW15" i="13"/>
  <c r="FW16" i="13"/>
  <c r="FW17" i="13"/>
  <c r="FW18" i="13"/>
  <c r="FW19" i="13"/>
  <c r="FW2" i="13"/>
  <c r="FV2" i="13"/>
  <c r="MQ4" i="8" l="1"/>
  <c r="MQ5" i="8"/>
  <c r="MQ6" i="8"/>
  <c r="MQ7" i="8"/>
  <c r="MQ8" i="8"/>
  <c r="MQ9" i="8"/>
  <c r="MQ10" i="8"/>
  <c r="MQ11" i="8"/>
  <c r="MQ12" i="8"/>
  <c r="MQ13" i="8"/>
  <c r="MQ14" i="8"/>
  <c r="MQ15" i="8"/>
  <c r="MQ16" i="8"/>
  <c r="MQ17" i="8"/>
  <c r="MQ18" i="8"/>
  <c r="MQ19" i="8"/>
  <c r="MQ20" i="8"/>
  <c r="MO3" i="8"/>
  <c r="MQ4" i="6"/>
  <c r="MQ5" i="6"/>
  <c r="MQ6" i="6"/>
  <c r="MQ7" i="6"/>
  <c r="MQ8" i="6"/>
  <c r="MQ9" i="6"/>
  <c r="MQ10" i="6"/>
  <c r="MQ11" i="6"/>
  <c r="MQ12" i="6"/>
  <c r="MQ13" i="6"/>
  <c r="MQ14" i="6"/>
  <c r="MQ15" i="6"/>
  <c r="MQ16" i="6"/>
  <c r="MQ17" i="6"/>
  <c r="MQ18" i="6"/>
  <c r="MQ19" i="6"/>
  <c r="MQ20" i="6"/>
  <c r="MO3" i="6"/>
  <c r="MQ4" i="18"/>
  <c r="MQ5" i="18"/>
  <c r="MQ6" i="18"/>
  <c r="MQ7" i="18"/>
  <c r="MQ8" i="18"/>
  <c r="MQ9" i="18"/>
  <c r="MQ10" i="18"/>
  <c r="MQ11" i="18"/>
  <c r="MQ12" i="18"/>
  <c r="MQ13" i="18"/>
  <c r="MQ14" i="18"/>
  <c r="MQ15" i="18"/>
  <c r="MQ16" i="18"/>
  <c r="MQ17" i="18"/>
  <c r="MQ18" i="18"/>
  <c r="MQ19" i="18"/>
  <c r="MQ20" i="18"/>
  <c r="MO4" i="18"/>
  <c r="MO5" i="18"/>
  <c r="MO6" i="18"/>
  <c r="MO7" i="18"/>
  <c r="MO8" i="18"/>
  <c r="MO9" i="18"/>
  <c r="MO10" i="18"/>
  <c r="MO11" i="18"/>
  <c r="MO12" i="18"/>
  <c r="MO13" i="18"/>
  <c r="MO14" i="18"/>
  <c r="MO15" i="18"/>
  <c r="MO16" i="18"/>
  <c r="MO17" i="18"/>
  <c r="MO18" i="18"/>
  <c r="MO19" i="18"/>
  <c r="MO20" i="18"/>
  <c r="MO3" i="18"/>
  <c r="MQ4" i="2"/>
  <c r="MQ5" i="2"/>
  <c r="MQ6" i="2"/>
  <c r="MQ7" i="2"/>
  <c r="MQ8" i="2"/>
  <c r="MQ9" i="2"/>
  <c r="MQ10" i="2"/>
  <c r="MQ11" i="2"/>
  <c r="MQ12" i="2"/>
  <c r="MQ13" i="2"/>
  <c r="MQ14" i="2"/>
  <c r="MQ15" i="2"/>
  <c r="MQ16" i="2"/>
  <c r="MQ17" i="2"/>
  <c r="MQ18" i="2"/>
  <c r="MQ19" i="2"/>
  <c r="MQ20" i="2"/>
  <c r="MO3" i="2"/>
  <c r="FV3" i="13"/>
  <c r="FV4" i="13"/>
  <c r="FV5" i="13"/>
  <c r="FV6" i="13"/>
  <c r="FV7" i="13"/>
  <c r="FV8" i="13"/>
  <c r="FV9" i="13"/>
  <c r="FV10" i="13"/>
  <c r="FV11" i="13"/>
  <c r="FV12" i="13"/>
  <c r="FV13" i="13"/>
  <c r="FV14" i="13"/>
  <c r="FV15" i="13"/>
  <c r="FV16" i="13"/>
  <c r="FV17" i="13"/>
  <c r="FV18" i="13"/>
  <c r="FV19" i="13"/>
  <c r="FU2" i="13"/>
  <c r="MO4" i="6" l="1"/>
  <c r="MO5" i="6"/>
  <c r="MO6" i="6"/>
  <c r="MO7" i="6"/>
  <c r="MO8" i="6"/>
  <c r="MO9" i="6"/>
  <c r="MO10" i="6"/>
  <c r="MO11" i="6"/>
  <c r="MO12" i="6"/>
  <c r="MO13" i="6"/>
  <c r="MO14" i="6"/>
  <c r="MO15" i="6"/>
  <c r="MO16" i="6"/>
  <c r="MO17" i="6"/>
  <c r="MO18" i="6"/>
  <c r="MO19" i="6"/>
  <c r="MO20" i="6"/>
  <c r="MM3" i="6"/>
  <c r="MM3" i="18"/>
  <c r="MO4" i="2"/>
  <c r="MO5" i="2"/>
  <c r="MO6" i="2"/>
  <c r="MO7" i="2"/>
  <c r="MO8" i="2"/>
  <c r="MO9" i="2"/>
  <c r="MO10" i="2"/>
  <c r="MO11" i="2"/>
  <c r="MO12" i="2"/>
  <c r="MO13" i="2"/>
  <c r="MO14" i="2"/>
  <c r="MO15" i="2"/>
  <c r="MO16" i="2"/>
  <c r="MO17" i="2"/>
  <c r="MO18" i="2"/>
  <c r="MO19" i="2"/>
  <c r="MO20" i="2"/>
  <c r="MM3" i="2"/>
  <c r="MM4" i="2"/>
  <c r="MO4" i="8"/>
  <c r="MO5" i="8"/>
  <c r="MO6" i="8"/>
  <c r="MO7" i="8"/>
  <c r="MO8" i="8"/>
  <c r="MO9" i="8"/>
  <c r="MO10" i="8"/>
  <c r="MO11" i="8"/>
  <c r="MO12" i="8"/>
  <c r="MO13" i="8"/>
  <c r="MO14" i="8"/>
  <c r="MO15" i="8"/>
  <c r="MO16" i="8"/>
  <c r="MO17" i="8"/>
  <c r="MO18" i="8"/>
  <c r="MO19" i="8"/>
  <c r="MO20" i="8"/>
  <c r="MM3" i="8"/>
  <c r="FU3" i="13" l="1"/>
  <c r="FU4" i="13"/>
  <c r="FU5" i="13"/>
  <c r="FU6" i="13"/>
  <c r="FU7" i="13"/>
  <c r="FU8" i="13"/>
  <c r="FU9" i="13"/>
  <c r="FU10" i="13"/>
  <c r="FU11" i="13"/>
  <c r="FU12" i="13"/>
  <c r="FU13" i="13"/>
  <c r="FU14" i="13"/>
  <c r="FU15" i="13"/>
  <c r="FU16" i="13"/>
  <c r="FU17" i="13"/>
  <c r="FU18" i="13"/>
  <c r="FU19" i="13"/>
  <c r="FT2" i="13"/>
  <c r="MM4" i="8"/>
  <c r="MM5" i="8"/>
  <c r="MM6" i="8"/>
  <c r="MM7" i="8"/>
  <c r="MM8" i="8"/>
  <c r="MM9" i="8"/>
  <c r="MM10" i="8"/>
  <c r="MM11" i="8"/>
  <c r="MM12" i="8"/>
  <c r="MM13" i="8"/>
  <c r="MM14" i="8"/>
  <c r="MM15" i="8"/>
  <c r="MM16" i="8"/>
  <c r="MM17" i="8"/>
  <c r="MM18" i="8"/>
  <c r="MM19" i="8"/>
  <c r="MM20" i="8"/>
  <c r="MK3" i="8"/>
  <c r="MM4" i="6"/>
  <c r="MM5" i="6"/>
  <c r="MM6" i="6"/>
  <c r="MM7" i="6"/>
  <c r="MM8" i="6"/>
  <c r="MM9" i="6"/>
  <c r="MM10" i="6"/>
  <c r="MM11" i="6"/>
  <c r="MM12" i="6"/>
  <c r="MM13" i="6"/>
  <c r="MM14" i="6"/>
  <c r="MM15" i="6"/>
  <c r="MM16" i="6"/>
  <c r="MM17" i="6"/>
  <c r="MM18" i="6"/>
  <c r="MM19" i="6"/>
  <c r="MM20" i="6"/>
  <c r="MK3" i="6"/>
  <c r="MM4" i="18"/>
  <c r="MM5" i="18"/>
  <c r="MM6" i="18"/>
  <c r="MM7" i="18"/>
  <c r="MM8" i="18"/>
  <c r="MM9" i="18"/>
  <c r="MM10" i="18"/>
  <c r="MM11" i="18"/>
  <c r="MM12" i="18"/>
  <c r="MM13" i="18"/>
  <c r="MM14" i="18"/>
  <c r="MM15" i="18"/>
  <c r="MM16" i="18"/>
  <c r="MM17" i="18"/>
  <c r="MM18" i="18"/>
  <c r="MM19" i="18"/>
  <c r="MM20" i="18"/>
  <c r="MK3" i="18"/>
  <c r="MM5" i="2"/>
  <c r="MM6" i="2"/>
  <c r="MM7" i="2"/>
  <c r="MM8" i="2"/>
  <c r="MM9" i="2"/>
  <c r="MM10" i="2"/>
  <c r="MM11" i="2"/>
  <c r="MM12" i="2"/>
  <c r="MM13" i="2"/>
  <c r="MM14" i="2"/>
  <c r="MM15" i="2"/>
  <c r="MM16" i="2"/>
  <c r="MM17" i="2"/>
  <c r="MM18" i="2"/>
  <c r="MM19" i="2"/>
  <c r="MM20" i="2"/>
  <c r="MK3" i="2"/>
  <c r="FT3" i="13" l="1"/>
  <c r="FT4" i="13"/>
  <c r="FT5" i="13"/>
  <c r="FT6" i="13"/>
  <c r="FT7" i="13"/>
  <c r="FT8" i="13"/>
  <c r="FT9" i="13"/>
  <c r="FT10" i="13"/>
  <c r="FT11" i="13"/>
  <c r="FT12" i="13"/>
  <c r="FT13" i="13"/>
  <c r="FT14" i="13"/>
  <c r="FT15" i="13"/>
  <c r="FT16" i="13"/>
  <c r="FT17" i="13"/>
  <c r="FT18" i="13"/>
  <c r="FT19" i="13"/>
  <c r="FS2" i="13"/>
  <c r="MK4" i="2"/>
  <c r="MK5" i="2"/>
  <c r="MK6" i="2"/>
  <c r="MK7" i="2"/>
  <c r="MK8" i="2"/>
  <c r="MK9" i="2"/>
  <c r="MK10" i="2"/>
  <c r="MK11" i="2"/>
  <c r="MK12" i="2"/>
  <c r="MK13" i="2"/>
  <c r="MK14" i="2"/>
  <c r="MK15" i="2"/>
  <c r="MK16" i="2"/>
  <c r="MK17" i="2"/>
  <c r="MK18" i="2"/>
  <c r="MK19" i="2"/>
  <c r="MK20" i="2"/>
  <c r="MI3" i="2"/>
  <c r="MK4" i="18"/>
  <c r="MK5" i="18"/>
  <c r="MK6" i="18"/>
  <c r="MK7" i="18"/>
  <c r="MK8" i="18"/>
  <c r="MK9" i="18"/>
  <c r="MK10" i="18"/>
  <c r="MK11" i="18"/>
  <c r="MK12" i="18"/>
  <c r="MK13" i="18"/>
  <c r="MK14" i="18"/>
  <c r="MK15" i="18"/>
  <c r="MK16" i="18"/>
  <c r="MK17" i="18"/>
  <c r="MK18" i="18"/>
  <c r="MK19" i="18"/>
  <c r="MK20" i="18"/>
  <c r="MI3" i="18"/>
  <c r="MK4" i="6"/>
  <c r="MK5" i="6"/>
  <c r="MK6" i="6"/>
  <c r="MK7" i="6"/>
  <c r="MK8" i="6"/>
  <c r="MK9" i="6"/>
  <c r="MK10" i="6"/>
  <c r="MK11" i="6"/>
  <c r="MK12" i="6"/>
  <c r="MK13" i="6"/>
  <c r="MK14" i="6"/>
  <c r="MK15" i="6"/>
  <c r="MK16" i="6"/>
  <c r="MK17" i="6"/>
  <c r="MK18" i="6"/>
  <c r="MK19" i="6"/>
  <c r="MK20" i="6"/>
  <c r="MI3" i="6"/>
  <c r="MK4" i="8"/>
  <c r="MK5" i="8"/>
  <c r="MK6" i="8"/>
  <c r="MK7" i="8"/>
  <c r="MK8" i="8"/>
  <c r="MK9" i="8"/>
  <c r="MK10" i="8"/>
  <c r="MK11" i="8"/>
  <c r="MK12" i="8"/>
  <c r="MK13" i="8"/>
  <c r="MK14" i="8"/>
  <c r="MK15" i="8"/>
  <c r="MK16" i="8"/>
  <c r="MK17" i="8"/>
  <c r="MK18" i="8"/>
  <c r="MK19" i="8"/>
  <c r="MK20" i="8"/>
  <c r="MI3" i="8"/>
  <c r="FS3" i="13"/>
  <c r="FS4" i="13"/>
  <c r="FS5" i="13"/>
  <c r="FS6" i="13"/>
  <c r="FS7" i="13"/>
  <c r="FS8" i="13"/>
  <c r="FS9" i="13"/>
  <c r="FS10" i="13"/>
  <c r="FS11" i="13"/>
  <c r="FS12" i="13"/>
  <c r="FS13" i="13"/>
  <c r="FS14" i="13"/>
  <c r="FS15" i="13"/>
  <c r="FS16" i="13"/>
  <c r="FS17" i="13"/>
  <c r="FS18" i="13"/>
  <c r="FS19" i="13"/>
  <c r="FR2" i="13"/>
  <c r="MI4" i="2" l="1"/>
  <c r="MI5" i="2"/>
  <c r="MI6" i="2"/>
  <c r="MI7" i="2"/>
  <c r="MI8" i="2"/>
  <c r="MI9" i="2"/>
  <c r="MI10" i="2"/>
  <c r="MI11" i="2"/>
  <c r="MI12" i="2"/>
  <c r="MI13" i="2"/>
  <c r="MI14" i="2"/>
  <c r="MI15" i="2"/>
  <c r="MI16" i="2"/>
  <c r="MI17" i="2"/>
  <c r="MI18" i="2"/>
  <c r="MI19" i="2"/>
  <c r="MI20" i="2"/>
  <c r="MG3" i="2"/>
  <c r="ME3" i="18"/>
  <c r="MG3" i="18"/>
  <c r="MG4" i="18"/>
  <c r="MG5" i="18"/>
  <c r="MG6" i="18"/>
  <c r="MG7" i="18"/>
  <c r="MG8" i="18"/>
  <c r="MG9" i="18"/>
  <c r="MG10" i="18"/>
  <c r="MG11" i="18"/>
  <c r="MG12" i="18"/>
  <c r="MG13" i="18"/>
  <c r="MG14" i="18"/>
  <c r="MG15" i="18"/>
  <c r="MG16" i="18"/>
  <c r="MG17" i="18"/>
  <c r="MG18" i="18"/>
  <c r="MG19" i="18"/>
  <c r="MG20" i="18"/>
  <c r="MI4" i="18"/>
  <c r="MI5" i="18"/>
  <c r="MI6" i="18"/>
  <c r="MI7" i="18"/>
  <c r="MI8" i="18"/>
  <c r="MI9" i="18"/>
  <c r="MI10" i="18"/>
  <c r="MI11" i="18"/>
  <c r="MI12" i="18"/>
  <c r="MI13" i="18"/>
  <c r="MI14" i="18"/>
  <c r="MI15" i="18"/>
  <c r="MI16" i="18"/>
  <c r="MI17" i="18"/>
  <c r="MI18" i="18"/>
  <c r="MI19" i="18"/>
  <c r="MI20" i="18"/>
  <c r="MI4" i="6"/>
  <c r="MI5" i="6"/>
  <c r="MI6" i="6"/>
  <c r="MI7" i="6"/>
  <c r="MI8" i="6"/>
  <c r="MI9" i="6"/>
  <c r="MI10" i="6"/>
  <c r="MI11" i="6"/>
  <c r="MI12" i="6"/>
  <c r="MI13" i="6"/>
  <c r="MI14" i="6"/>
  <c r="MI15" i="6"/>
  <c r="MI16" i="6"/>
  <c r="MI17" i="6"/>
  <c r="MI18" i="6"/>
  <c r="MI19" i="6"/>
  <c r="MI20" i="6"/>
  <c r="MG3" i="6"/>
  <c r="MI4" i="8"/>
  <c r="MI5" i="8"/>
  <c r="MI6" i="8"/>
  <c r="MI7" i="8"/>
  <c r="MI8" i="8"/>
  <c r="MI9" i="8"/>
  <c r="MI10" i="8"/>
  <c r="MI11" i="8"/>
  <c r="MI12" i="8"/>
  <c r="MI13" i="8"/>
  <c r="MI14" i="8"/>
  <c r="MI15" i="8"/>
  <c r="MI16" i="8"/>
  <c r="MI17" i="8"/>
  <c r="MI18" i="8"/>
  <c r="MI19" i="8"/>
  <c r="MI20" i="8"/>
  <c r="MG3" i="8"/>
  <c r="FR3" i="13"/>
  <c r="FR4" i="13"/>
  <c r="FR5" i="13"/>
  <c r="FR6" i="13"/>
  <c r="FR7" i="13"/>
  <c r="FR8" i="13"/>
  <c r="FR9" i="13"/>
  <c r="FR10" i="13"/>
  <c r="FR11" i="13"/>
  <c r="FR12" i="13"/>
  <c r="FR13" i="13"/>
  <c r="FR14" i="13"/>
  <c r="FR15" i="13"/>
  <c r="FR16" i="13"/>
  <c r="FR17" i="13"/>
  <c r="FR18" i="13"/>
  <c r="FR19" i="13"/>
  <c r="FQ2" i="13"/>
  <c r="MG4" i="8" l="1"/>
  <c r="MG5" i="8"/>
  <c r="MG6" i="8"/>
  <c r="MG7" i="8"/>
  <c r="MG8" i="8"/>
  <c r="MG9" i="8"/>
  <c r="MG10" i="8"/>
  <c r="MG11" i="8"/>
  <c r="MG12" i="8"/>
  <c r="MG13" i="8"/>
  <c r="MG14" i="8"/>
  <c r="MG15" i="8"/>
  <c r="MG16" i="8"/>
  <c r="MG17" i="8"/>
  <c r="MG18" i="8"/>
  <c r="MG19" i="8"/>
  <c r="MG20" i="8"/>
  <c r="ME3" i="8"/>
  <c r="MG4" i="6"/>
  <c r="MG5" i="6"/>
  <c r="MG6" i="6"/>
  <c r="MG7" i="6"/>
  <c r="MG8" i="6"/>
  <c r="MG9" i="6"/>
  <c r="MG10" i="6"/>
  <c r="MG11" i="6"/>
  <c r="MG12" i="6"/>
  <c r="MG13" i="6"/>
  <c r="MG14" i="6"/>
  <c r="MG15" i="6"/>
  <c r="MG16" i="6"/>
  <c r="MG17" i="6"/>
  <c r="MG18" i="6"/>
  <c r="MG19" i="6"/>
  <c r="MG20" i="6"/>
  <c r="ME3" i="6"/>
  <c r="MG4" i="2"/>
  <c r="MG5" i="2"/>
  <c r="MG6" i="2"/>
  <c r="MG7" i="2"/>
  <c r="MG8" i="2"/>
  <c r="MG9" i="2"/>
  <c r="MG10" i="2"/>
  <c r="MG11" i="2"/>
  <c r="MG12" i="2"/>
  <c r="MG13" i="2"/>
  <c r="MG14" i="2"/>
  <c r="MG15" i="2"/>
  <c r="MG16" i="2"/>
  <c r="MG17" i="2"/>
  <c r="MG18" i="2"/>
  <c r="MG19" i="2"/>
  <c r="MG20" i="2"/>
  <c r="ME3" i="2"/>
  <c r="FQ3" i="13" l="1"/>
  <c r="FQ4" i="13"/>
  <c r="FQ5" i="13"/>
  <c r="FQ6" i="13"/>
  <c r="FQ7" i="13"/>
  <c r="FQ8" i="13"/>
  <c r="FQ9" i="13"/>
  <c r="FQ10" i="13"/>
  <c r="FQ11" i="13"/>
  <c r="FQ12" i="13"/>
  <c r="FQ13" i="13"/>
  <c r="FQ14" i="13"/>
  <c r="FQ15" i="13"/>
  <c r="FQ16" i="13"/>
  <c r="FQ17" i="13"/>
  <c r="FQ18" i="13"/>
  <c r="FQ19" i="13"/>
  <c r="FP2" i="13"/>
  <c r="ME4" i="18" l="1"/>
  <c r="ME5" i="18"/>
  <c r="ME6" i="18"/>
  <c r="ME7" i="18"/>
  <c r="ME8" i="18"/>
  <c r="ME9" i="18"/>
  <c r="ME10" i="18"/>
  <c r="ME11" i="18"/>
  <c r="ME12" i="18"/>
  <c r="ME13" i="18"/>
  <c r="ME14" i="18"/>
  <c r="ME15" i="18"/>
  <c r="ME16" i="18"/>
  <c r="ME17" i="18"/>
  <c r="ME18" i="18"/>
  <c r="ME19" i="18"/>
  <c r="ME20" i="18"/>
  <c r="MC3" i="18"/>
  <c r="ME4" i="6"/>
  <c r="ME5" i="6"/>
  <c r="ME6" i="6"/>
  <c r="ME7" i="6"/>
  <c r="ME8" i="6"/>
  <c r="ME9" i="6"/>
  <c r="ME10" i="6"/>
  <c r="ME11" i="6"/>
  <c r="ME12" i="6"/>
  <c r="ME13" i="6"/>
  <c r="ME14" i="6"/>
  <c r="ME15" i="6"/>
  <c r="ME16" i="6"/>
  <c r="ME17" i="6"/>
  <c r="ME18" i="6"/>
  <c r="ME19" i="6"/>
  <c r="ME20" i="6"/>
  <c r="MC3" i="6"/>
  <c r="ME4" i="8"/>
  <c r="ME5" i="8"/>
  <c r="ME6" i="8"/>
  <c r="ME7" i="8"/>
  <c r="ME8" i="8"/>
  <c r="ME9" i="8"/>
  <c r="ME10" i="8"/>
  <c r="ME11" i="8"/>
  <c r="ME12" i="8"/>
  <c r="ME13" i="8"/>
  <c r="ME14" i="8"/>
  <c r="ME15" i="8"/>
  <c r="ME16" i="8"/>
  <c r="ME17" i="8"/>
  <c r="ME18" i="8"/>
  <c r="ME19" i="8"/>
  <c r="ME20" i="8"/>
  <c r="MC3" i="8"/>
  <c r="ME4" i="2"/>
  <c r="ME5" i="2"/>
  <c r="ME6" i="2"/>
  <c r="ME7" i="2"/>
  <c r="ME8" i="2"/>
  <c r="ME9" i="2"/>
  <c r="ME10" i="2"/>
  <c r="ME11" i="2"/>
  <c r="ME12" i="2"/>
  <c r="ME13" i="2"/>
  <c r="ME14" i="2"/>
  <c r="ME15" i="2"/>
  <c r="ME16" i="2"/>
  <c r="ME17" i="2"/>
  <c r="ME18" i="2"/>
  <c r="ME19" i="2"/>
  <c r="ME20" i="2"/>
  <c r="MC3" i="2"/>
  <c r="FP3" i="13"/>
  <c r="FP4" i="13"/>
  <c r="FP5" i="13"/>
  <c r="FP6" i="13"/>
  <c r="FP7" i="13"/>
  <c r="FP8" i="13"/>
  <c r="FP9" i="13"/>
  <c r="FP10" i="13"/>
  <c r="FP11" i="13"/>
  <c r="FP12" i="13"/>
  <c r="FP13" i="13"/>
  <c r="FP14" i="13"/>
  <c r="FP15" i="13"/>
  <c r="FP16" i="13"/>
  <c r="FP17" i="13"/>
  <c r="FP18" i="13"/>
  <c r="FP19" i="13"/>
  <c r="FO2" i="13"/>
  <c r="MC4" i="8"/>
  <c r="MC5" i="8"/>
  <c r="MC6" i="8"/>
  <c r="MC7" i="8"/>
  <c r="MC8" i="8"/>
  <c r="MC9" i="8"/>
  <c r="MC10" i="8"/>
  <c r="MC11" i="8"/>
  <c r="MC12" i="8"/>
  <c r="MC13" i="8"/>
  <c r="MC14" i="8"/>
  <c r="MC15" i="8"/>
  <c r="MC16" i="8"/>
  <c r="MC17" i="8"/>
  <c r="MC18" i="8"/>
  <c r="MC19" i="8"/>
  <c r="MC20" i="8"/>
  <c r="MA3" i="8"/>
  <c r="MC4" i="6"/>
  <c r="MC5" i="6"/>
  <c r="MC6" i="6"/>
  <c r="MC7" i="6"/>
  <c r="MC8" i="6"/>
  <c r="MC9" i="6"/>
  <c r="MC10" i="6"/>
  <c r="MC11" i="6"/>
  <c r="MC12" i="6"/>
  <c r="MC13" i="6"/>
  <c r="MC14" i="6"/>
  <c r="MC15" i="6"/>
  <c r="MC16" i="6"/>
  <c r="MC17" i="6"/>
  <c r="MC18" i="6"/>
  <c r="MC19" i="6"/>
  <c r="MC20" i="6"/>
  <c r="MA3" i="6"/>
  <c r="MC4" i="18"/>
  <c r="MC5" i="18"/>
  <c r="MC6" i="18"/>
  <c r="MC7" i="18"/>
  <c r="MC8" i="18"/>
  <c r="MC9" i="18"/>
  <c r="MC10" i="18"/>
  <c r="MC11" i="18"/>
  <c r="MC12" i="18"/>
  <c r="MC13" i="18"/>
  <c r="MC14" i="18"/>
  <c r="MC15" i="18"/>
  <c r="MC16" i="18"/>
  <c r="MC17" i="18"/>
  <c r="MC18" i="18"/>
  <c r="MC19" i="18"/>
  <c r="MC20" i="18"/>
  <c r="MA3" i="18"/>
  <c r="MC4" i="2"/>
  <c r="MC5" i="2"/>
  <c r="MC6" i="2"/>
  <c r="MC7" i="2"/>
  <c r="MC8" i="2"/>
  <c r="MC9" i="2"/>
  <c r="MC10" i="2"/>
  <c r="MC11" i="2"/>
  <c r="MC12" i="2"/>
  <c r="MC13" i="2"/>
  <c r="MC14" i="2"/>
  <c r="MC15" i="2"/>
  <c r="MC16" i="2"/>
  <c r="MC17" i="2"/>
  <c r="MC18" i="2"/>
  <c r="MC19" i="2"/>
  <c r="MC20" i="2"/>
  <c r="MA3" i="2"/>
  <c r="FO3" i="13"/>
  <c r="FO4" i="13"/>
  <c r="FO5" i="13"/>
  <c r="FO6" i="13"/>
  <c r="FO7" i="13"/>
  <c r="FO8" i="13"/>
  <c r="FO9" i="13"/>
  <c r="FO10" i="13"/>
  <c r="FO11" i="13"/>
  <c r="FO12" i="13"/>
  <c r="FO13" i="13"/>
  <c r="FO14" i="13"/>
  <c r="FO15" i="13"/>
  <c r="FO16" i="13"/>
  <c r="FO17" i="13"/>
  <c r="FO18" i="13"/>
  <c r="FO19" i="13"/>
  <c r="FN2" i="13"/>
  <c r="MA4" i="2" l="1"/>
  <c r="MA5" i="2"/>
  <c r="MA6" i="2"/>
  <c r="MA7" i="2"/>
  <c r="MA8" i="2"/>
  <c r="MA9" i="2"/>
  <c r="MA10" i="2"/>
  <c r="MA11" i="2"/>
  <c r="MA12" i="2"/>
  <c r="MA13" i="2"/>
  <c r="MA14" i="2"/>
  <c r="MA15" i="2"/>
  <c r="MA16" i="2"/>
  <c r="MA17" i="2"/>
  <c r="MA18" i="2"/>
  <c r="MA19" i="2"/>
  <c r="MA20" i="2"/>
  <c r="LY3" i="2"/>
  <c r="MA4" i="8"/>
  <c r="MA5" i="8"/>
  <c r="MA6" i="8"/>
  <c r="MA7" i="8"/>
  <c r="MA8" i="8"/>
  <c r="MA9" i="8"/>
  <c r="MA10" i="8"/>
  <c r="MA11" i="8"/>
  <c r="MA12" i="8"/>
  <c r="MA13" i="8"/>
  <c r="MA14" i="8"/>
  <c r="MA15" i="8"/>
  <c r="MA16" i="8"/>
  <c r="MA17" i="8"/>
  <c r="MA18" i="8"/>
  <c r="MA19" i="8"/>
  <c r="MA20" i="8"/>
  <c r="MA4" i="6"/>
  <c r="MA5" i="6"/>
  <c r="MA6" i="6"/>
  <c r="MA7" i="6"/>
  <c r="MA8" i="6"/>
  <c r="MA9" i="6"/>
  <c r="MA10" i="6"/>
  <c r="MA11" i="6"/>
  <c r="MA12" i="6"/>
  <c r="MA13" i="6"/>
  <c r="MA14" i="6"/>
  <c r="MA15" i="6"/>
  <c r="MA16" i="6"/>
  <c r="MA17" i="6"/>
  <c r="MA18" i="6"/>
  <c r="MA19" i="6"/>
  <c r="MA20" i="6"/>
  <c r="MA4" i="18"/>
  <c r="MA5" i="18"/>
  <c r="MA6" i="18"/>
  <c r="MA7" i="18"/>
  <c r="MA8" i="18"/>
  <c r="MA9" i="18"/>
  <c r="MA10" i="18"/>
  <c r="MA11" i="18"/>
  <c r="MA12" i="18"/>
  <c r="MA13" i="18"/>
  <c r="MA14" i="18"/>
  <c r="MA15" i="18"/>
  <c r="MA16" i="18"/>
  <c r="MA17" i="18"/>
  <c r="MA18" i="18"/>
  <c r="MA19" i="18"/>
  <c r="MA20" i="18"/>
  <c r="LY3" i="18"/>
  <c r="LY3" i="6"/>
  <c r="LY3" i="8"/>
  <c r="FN3" i="13" l="1"/>
  <c r="FN4" i="13"/>
  <c r="FN5" i="13"/>
  <c r="FN6" i="13"/>
  <c r="FN7" i="13"/>
  <c r="FN8" i="13"/>
  <c r="FN9" i="13"/>
  <c r="FN10" i="13"/>
  <c r="FN11" i="13"/>
  <c r="FN12" i="13"/>
  <c r="FN13" i="13"/>
  <c r="FN14" i="13"/>
  <c r="FN15" i="13"/>
  <c r="FN16" i="13"/>
  <c r="FN17" i="13"/>
  <c r="FN18" i="13"/>
  <c r="FN19" i="13"/>
  <c r="FM2" i="13"/>
  <c r="LY4" i="8" l="1"/>
  <c r="LY5" i="8"/>
  <c r="LY6" i="8"/>
  <c r="LY7" i="8"/>
  <c r="LY8" i="8"/>
  <c r="LY9" i="8"/>
  <c r="LY10" i="8"/>
  <c r="LY11" i="8"/>
  <c r="LY12" i="8"/>
  <c r="LY13" i="8"/>
  <c r="LY14" i="8"/>
  <c r="LY15" i="8"/>
  <c r="LY16" i="8"/>
  <c r="LY17" i="8"/>
  <c r="LY18" i="8"/>
  <c r="LY19" i="8"/>
  <c r="LY20" i="8"/>
  <c r="LW3" i="8"/>
  <c r="LY4" i="6"/>
  <c r="LY5" i="6"/>
  <c r="LY6" i="6"/>
  <c r="LY7" i="6"/>
  <c r="LY8" i="6"/>
  <c r="LY9" i="6"/>
  <c r="LY10" i="6"/>
  <c r="LY11" i="6"/>
  <c r="LY12" i="6"/>
  <c r="LY13" i="6"/>
  <c r="LY14" i="6"/>
  <c r="LY15" i="6"/>
  <c r="LY16" i="6"/>
  <c r="LY17" i="6"/>
  <c r="LY18" i="6"/>
  <c r="LY19" i="6"/>
  <c r="LY20" i="6"/>
  <c r="LW3" i="6"/>
  <c r="LY4" i="18"/>
  <c r="LY5" i="18"/>
  <c r="LY6" i="18"/>
  <c r="LY7" i="18"/>
  <c r="LY8" i="18"/>
  <c r="LY9" i="18"/>
  <c r="LY10" i="18"/>
  <c r="LY11" i="18"/>
  <c r="LY12" i="18"/>
  <c r="LY13" i="18"/>
  <c r="LY14" i="18"/>
  <c r="LY15" i="18"/>
  <c r="LY16" i="18"/>
  <c r="LY17" i="18"/>
  <c r="LY18" i="18"/>
  <c r="LY19" i="18"/>
  <c r="LY20" i="18"/>
  <c r="LW3" i="18"/>
  <c r="LY4" i="2"/>
  <c r="LY5" i="2"/>
  <c r="LY6" i="2"/>
  <c r="LY7" i="2"/>
  <c r="LY8" i="2"/>
  <c r="LY9" i="2"/>
  <c r="LY10" i="2"/>
  <c r="LY11" i="2"/>
  <c r="LY12" i="2"/>
  <c r="LY13" i="2"/>
  <c r="LY14" i="2"/>
  <c r="LY15" i="2"/>
  <c r="LY16" i="2"/>
  <c r="LY17" i="2"/>
  <c r="LY18" i="2"/>
  <c r="LY19" i="2"/>
  <c r="LY20" i="2"/>
  <c r="LW3" i="2"/>
  <c r="FM3" i="13"/>
  <c r="FM4" i="13"/>
  <c r="FM5" i="13"/>
  <c r="FM6" i="13"/>
  <c r="FM7" i="13"/>
  <c r="FM8" i="13"/>
  <c r="FM9" i="13"/>
  <c r="FM10" i="13"/>
  <c r="FM11" i="13"/>
  <c r="FM12" i="13"/>
  <c r="FM13" i="13"/>
  <c r="FM14" i="13"/>
  <c r="FM15" i="13"/>
  <c r="FM16" i="13"/>
  <c r="FM17" i="13"/>
  <c r="FM18" i="13"/>
  <c r="FM19" i="13"/>
  <c r="FL3" i="13"/>
  <c r="FL4" i="13"/>
  <c r="FL5" i="13"/>
  <c r="FL6" i="13"/>
  <c r="FL7" i="13"/>
  <c r="FL8" i="13"/>
  <c r="FL9" i="13"/>
  <c r="FL10" i="13"/>
  <c r="FL11" i="13"/>
  <c r="FL12" i="13"/>
  <c r="FL13" i="13"/>
  <c r="FL14" i="13"/>
  <c r="FL15" i="13"/>
  <c r="FL16" i="13"/>
  <c r="FL17" i="13"/>
  <c r="FL18" i="13"/>
  <c r="FL19" i="13"/>
  <c r="FL2" i="13"/>
  <c r="LW4" i="6"/>
  <c r="LW5" i="6"/>
  <c r="LW6" i="6"/>
  <c r="LW7" i="6"/>
  <c r="LW8" i="6"/>
  <c r="LW9" i="6"/>
  <c r="LW10" i="6"/>
  <c r="LW11" i="6"/>
  <c r="LW12" i="6"/>
  <c r="LW13" i="6"/>
  <c r="LW14" i="6"/>
  <c r="LW15" i="6"/>
  <c r="LW16" i="6"/>
  <c r="LW17" i="6"/>
  <c r="LW18" i="6"/>
  <c r="LW19" i="6"/>
  <c r="LW20" i="6"/>
  <c r="LU3" i="6"/>
  <c r="LW4" i="18"/>
  <c r="LW5" i="18"/>
  <c r="LW6" i="18"/>
  <c r="LW7" i="18"/>
  <c r="LW8" i="18"/>
  <c r="LW9" i="18"/>
  <c r="LW10" i="18"/>
  <c r="LW11" i="18"/>
  <c r="LW12" i="18"/>
  <c r="LW13" i="18"/>
  <c r="LW14" i="18"/>
  <c r="LW15" i="18"/>
  <c r="LW16" i="18"/>
  <c r="LW17" i="18"/>
  <c r="LW18" i="18"/>
  <c r="LW19" i="18"/>
  <c r="LW20" i="18"/>
  <c r="LU3" i="18"/>
  <c r="LW4" i="2"/>
  <c r="LW5" i="2"/>
  <c r="LW6" i="2"/>
  <c r="LW7" i="2"/>
  <c r="LW8" i="2"/>
  <c r="LW9" i="2"/>
  <c r="LW10" i="2"/>
  <c r="LW11" i="2"/>
  <c r="LW12" i="2"/>
  <c r="LW13" i="2"/>
  <c r="LW14" i="2"/>
  <c r="LW15" i="2"/>
  <c r="LW16" i="2"/>
  <c r="LW17" i="2"/>
  <c r="LW18" i="2"/>
  <c r="LW19" i="2"/>
  <c r="LW20" i="2"/>
  <c r="LU3" i="2"/>
  <c r="LW4" i="8"/>
  <c r="LW5" i="8"/>
  <c r="LW6" i="8"/>
  <c r="LW7" i="8"/>
  <c r="LW8" i="8"/>
  <c r="LW9" i="8"/>
  <c r="LW10" i="8"/>
  <c r="LW11" i="8"/>
  <c r="LW12" i="8"/>
  <c r="LW13" i="8"/>
  <c r="LW14" i="8"/>
  <c r="LW15" i="8"/>
  <c r="LW16" i="8"/>
  <c r="LW17" i="8"/>
  <c r="LW18" i="8"/>
  <c r="LW19" i="8"/>
  <c r="LW20" i="8"/>
  <c r="LU3" i="8"/>
  <c r="FK2" i="13"/>
  <c r="LU4" i="8" l="1"/>
  <c r="LU5" i="8"/>
  <c r="LU6" i="8"/>
  <c r="LU7" i="8"/>
  <c r="LU8" i="8"/>
  <c r="LU9" i="8"/>
  <c r="LU10" i="8"/>
  <c r="LU11" i="8"/>
  <c r="LU12" i="8"/>
  <c r="LU13" i="8"/>
  <c r="LU14" i="8"/>
  <c r="LU15" i="8"/>
  <c r="LU16" i="8"/>
  <c r="LU17" i="8"/>
  <c r="LU18" i="8"/>
  <c r="LU19" i="8"/>
  <c r="LU20" i="8"/>
  <c r="LS3" i="8"/>
  <c r="LU4" i="6"/>
  <c r="LU5" i="6"/>
  <c r="LU6" i="6"/>
  <c r="LU7" i="6"/>
  <c r="LU8" i="6"/>
  <c r="LU9" i="6"/>
  <c r="LU10" i="6"/>
  <c r="LU11" i="6"/>
  <c r="LU12" i="6"/>
  <c r="LU13" i="6"/>
  <c r="LU14" i="6"/>
  <c r="LU15" i="6"/>
  <c r="LU16" i="6"/>
  <c r="LU17" i="6"/>
  <c r="LU18" i="6"/>
  <c r="LU19" i="6"/>
  <c r="LU20" i="6"/>
  <c r="LS3" i="6"/>
  <c r="LU4" i="18" l="1"/>
  <c r="LU5" i="18"/>
  <c r="LU6" i="18"/>
  <c r="LU7" i="18"/>
  <c r="LU8" i="18"/>
  <c r="LU9" i="18"/>
  <c r="LU10" i="18"/>
  <c r="LU11" i="18"/>
  <c r="LU12" i="18"/>
  <c r="LU13" i="18"/>
  <c r="LU14" i="18"/>
  <c r="LU15" i="18"/>
  <c r="LU16" i="18"/>
  <c r="LU17" i="18"/>
  <c r="LU18" i="18"/>
  <c r="LU19" i="18"/>
  <c r="LU20" i="18"/>
  <c r="LS3" i="18"/>
  <c r="LU4" i="2"/>
  <c r="LU5" i="2"/>
  <c r="LU6" i="2"/>
  <c r="LU7" i="2"/>
  <c r="LU8" i="2"/>
  <c r="LU9" i="2"/>
  <c r="LU10" i="2"/>
  <c r="LU11" i="2"/>
  <c r="LU12" i="2"/>
  <c r="LU13" i="2"/>
  <c r="LU14" i="2"/>
  <c r="LU15" i="2"/>
  <c r="LU16" i="2"/>
  <c r="LU17" i="2"/>
  <c r="LU18" i="2"/>
  <c r="LU19" i="2"/>
  <c r="LU20" i="2"/>
  <c r="LS3" i="2"/>
  <c r="FK3" i="13" l="1"/>
  <c r="FK4" i="13"/>
  <c r="FK5" i="13"/>
  <c r="FK6" i="13"/>
  <c r="FK7" i="13"/>
  <c r="FK8" i="13"/>
  <c r="FK9" i="13"/>
  <c r="FK10" i="13"/>
  <c r="FK11" i="13"/>
  <c r="FK12" i="13"/>
  <c r="FK13" i="13"/>
  <c r="FK14" i="13"/>
  <c r="FK15" i="13"/>
  <c r="FK16" i="13"/>
  <c r="FK17" i="13"/>
  <c r="FK18" i="13"/>
  <c r="FK19" i="13"/>
  <c r="FJ2" i="13"/>
  <c r="LS4" i="8" l="1"/>
  <c r="LS5" i="8"/>
  <c r="LS6" i="8"/>
  <c r="LS7" i="8"/>
  <c r="LS8" i="8"/>
  <c r="LS9" i="8"/>
  <c r="LS10" i="8"/>
  <c r="LS11" i="8"/>
  <c r="LS12" i="8"/>
  <c r="LS13" i="8"/>
  <c r="LS14" i="8"/>
  <c r="LS15" i="8"/>
  <c r="LS16" i="8"/>
  <c r="LS17" i="8"/>
  <c r="LS18" i="8"/>
  <c r="LS19" i="8"/>
  <c r="LS20" i="8"/>
  <c r="LQ3" i="8"/>
  <c r="LS4" i="6"/>
  <c r="LS5" i="6"/>
  <c r="LS6" i="6"/>
  <c r="LS7" i="6"/>
  <c r="LS8" i="6"/>
  <c r="LS9" i="6"/>
  <c r="LS10" i="6"/>
  <c r="LS11" i="6"/>
  <c r="LS12" i="6"/>
  <c r="LS13" i="6"/>
  <c r="LS14" i="6"/>
  <c r="LS15" i="6"/>
  <c r="LS16" i="6"/>
  <c r="LS17" i="6"/>
  <c r="LS18" i="6"/>
  <c r="LS19" i="6"/>
  <c r="LS20" i="6"/>
  <c r="LQ3" i="6"/>
  <c r="LS4" i="18"/>
  <c r="LS5" i="18"/>
  <c r="LS6" i="18"/>
  <c r="LS7" i="18"/>
  <c r="LS8" i="18"/>
  <c r="LS9" i="18"/>
  <c r="LS10" i="18"/>
  <c r="LS11" i="18"/>
  <c r="LS12" i="18"/>
  <c r="LS13" i="18"/>
  <c r="LS14" i="18"/>
  <c r="LS15" i="18"/>
  <c r="LS16" i="18"/>
  <c r="LS17" i="18"/>
  <c r="LS18" i="18"/>
  <c r="LS19" i="18"/>
  <c r="LS20" i="18"/>
  <c r="LQ3" i="18"/>
  <c r="LS4" i="2"/>
  <c r="LS5" i="2"/>
  <c r="LS6" i="2"/>
  <c r="LS7" i="2"/>
  <c r="LS8" i="2"/>
  <c r="LS9" i="2"/>
  <c r="LS10" i="2"/>
  <c r="LS11" i="2"/>
  <c r="LS12" i="2"/>
  <c r="LS13" i="2"/>
  <c r="LS14" i="2"/>
  <c r="LS15" i="2"/>
  <c r="LS16" i="2"/>
  <c r="LS17" i="2"/>
  <c r="LS18" i="2"/>
  <c r="LS19" i="2"/>
  <c r="LS20" i="2"/>
  <c r="LQ3" i="2"/>
  <c r="FJ3" i="13"/>
  <c r="FJ4" i="13"/>
  <c r="FJ5" i="13"/>
  <c r="FJ6" i="13"/>
  <c r="FJ7" i="13"/>
  <c r="FJ8" i="13"/>
  <c r="FJ9" i="13"/>
  <c r="FJ10" i="13"/>
  <c r="FJ11" i="13"/>
  <c r="FJ12" i="13"/>
  <c r="FJ13" i="13"/>
  <c r="FJ14" i="13"/>
  <c r="FJ15" i="13"/>
  <c r="FJ16" i="13"/>
  <c r="FJ17" i="13"/>
  <c r="FJ18" i="13"/>
  <c r="FJ19" i="13"/>
  <c r="FI2" i="13"/>
  <c r="LQ4" i="8" l="1"/>
  <c r="LQ5" i="8"/>
  <c r="LQ6" i="8"/>
  <c r="LQ7" i="8"/>
  <c r="LQ8" i="8"/>
  <c r="LQ9" i="8"/>
  <c r="LQ10" i="8"/>
  <c r="LQ11" i="8"/>
  <c r="LQ12" i="8"/>
  <c r="LQ13" i="8"/>
  <c r="LQ14" i="8"/>
  <c r="LQ15" i="8"/>
  <c r="LQ16" i="8"/>
  <c r="LQ17" i="8"/>
  <c r="LQ18" i="8"/>
  <c r="LQ19" i="8"/>
  <c r="LQ20" i="8"/>
  <c r="LO3" i="8"/>
  <c r="LQ4" i="6"/>
  <c r="LQ5" i="6"/>
  <c r="LQ6" i="6"/>
  <c r="LQ7" i="6"/>
  <c r="LQ8" i="6"/>
  <c r="LQ9" i="6"/>
  <c r="LQ10" i="6"/>
  <c r="LQ11" i="6"/>
  <c r="LQ12" i="6"/>
  <c r="LQ13" i="6"/>
  <c r="LQ14" i="6"/>
  <c r="LQ15" i="6"/>
  <c r="LQ16" i="6"/>
  <c r="LQ17" i="6"/>
  <c r="LQ18" i="6"/>
  <c r="LQ19" i="6"/>
  <c r="LQ20" i="6"/>
  <c r="LO3" i="6"/>
  <c r="LQ4" i="18"/>
  <c r="LQ5" i="18"/>
  <c r="LQ6" i="18"/>
  <c r="LQ7" i="18"/>
  <c r="LQ8" i="18"/>
  <c r="LQ9" i="18"/>
  <c r="LQ10" i="18"/>
  <c r="LQ11" i="18"/>
  <c r="LQ12" i="18"/>
  <c r="LQ13" i="18"/>
  <c r="LQ14" i="18"/>
  <c r="LQ15" i="18"/>
  <c r="LQ16" i="18"/>
  <c r="LQ17" i="18"/>
  <c r="LQ18" i="18"/>
  <c r="LQ19" i="18"/>
  <c r="LQ20" i="18"/>
  <c r="LO3" i="18"/>
  <c r="LQ4" i="2"/>
  <c r="LQ5" i="2"/>
  <c r="LQ6" i="2"/>
  <c r="LQ7" i="2"/>
  <c r="LQ8" i="2"/>
  <c r="LQ9" i="2"/>
  <c r="LQ10" i="2"/>
  <c r="LQ11" i="2"/>
  <c r="LQ12" i="2"/>
  <c r="LQ13" i="2"/>
  <c r="LQ14" i="2"/>
  <c r="LQ15" i="2"/>
  <c r="LQ16" i="2"/>
  <c r="LQ17" i="2"/>
  <c r="LQ18" i="2"/>
  <c r="LQ19" i="2"/>
  <c r="LQ20" i="2"/>
  <c r="LO3" i="2"/>
  <c r="FI3" i="13"/>
  <c r="FI4" i="13"/>
  <c r="FI5" i="13"/>
  <c r="FI6" i="13"/>
  <c r="FI7" i="13"/>
  <c r="FI8" i="13"/>
  <c r="FI9" i="13"/>
  <c r="FI10" i="13"/>
  <c r="FI11" i="13"/>
  <c r="FI12" i="13"/>
  <c r="FI13" i="13"/>
  <c r="FI14" i="13"/>
  <c r="FI15" i="13"/>
  <c r="FI16" i="13"/>
  <c r="FI17" i="13"/>
  <c r="FI18" i="13"/>
  <c r="FI19" i="13"/>
  <c r="FH2" i="13"/>
  <c r="LO4" i="2"/>
  <c r="LO5" i="2"/>
  <c r="LO6" i="2"/>
  <c r="LO7" i="2"/>
  <c r="LO8" i="2"/>
  <c r="LO9" i="2"/>
  <c r="LO10" i="2"/>
  <c r="LO11" i="2"/>
  <c r="LO12" i="2"/>
  <c r="LO13" i="2"/>
  <c r="LO14" i="2"/>
  <c r="LO15" i="2"/>
  <c r="LO16" i="2"/>
  <c r="LO17" i="2"/>
  <c r="LO18" i="2"/>
  <c r="LO19" i="2"/>
  <c r="LO20" i="2"/>
  <c r="LO4" i="18"/>
  <c r="LO5" i="18"/>
  <c r="LO6" i="18"/>
  <c r="LO7" i="18"/>
  <c r="LO8" i="18"/>
  <c r="LO9" i="18"/>
  <c r="LO10" i="18"/>
  <c r="LO11" i="18"/>
  <c r="LO12" i="18"/>
  <c r="LO13" i="18"/>
  <c r="LO14" i="18"/>
  <c r="LO15" i="18"/>
  <c r="LO16" i="18"/>
  <c r="LO17" i="18"/>
  <c r="LO18" i="18"/>
  <c r="LO19" i="18"/>
  <c r="LO20" i="18"/>
  <c r="LO4" i="6"/>
  <c r="LO5" i="6"/>
  <c r="LO6" i="6"/>
  <c r="LO7" i="6"/>
  <c r="LO8" i="6"/>
  <c r="LO9" i="6"/>
  <c r="LO10" i="6"/>
  <c r="LO11" i="6"/>
  <c r="LO12" i="6"/>
  <c r="LO13" i="6"/>
  <c r="LO14" i="6"/>
  <c r="LO15" i="6"/>
  <c r="LO16" i="6"/>
  <c r="LO17" i="6"/>
  <c r="LO18" i="6"/>
  <c r="LO19" i="6"/>
  <c r="LO20" i="6"/>
  <c r="LO4" i="8"/>
  <c r="LO5" i="8"/>
  <c r="LO6" i="8"/>
  <c r="LO7" i="8"/>
  <c r="LO8" i="8"/>
  <c r="LO9" i="8"/>
  <c r="LO10" i="8"/>
  <c r="LO11" i="8"/>
  <c r="LO12" i="8"/>
  <c r="LO13" i="8"/>
  <c r="LO14" i="8"/>
  <c r="LO15" i="8"/>
  <c r="LO16" i="8"/>
  <c r="LO17" i="8"/>
  <c r="LO18" i="8"/>
  <c r="LO19" i="8"/>
  <c r="LO20" i="8"/>
  <c r="FH3" i="13"/>
  <c r="FH4" i="13"/>
  <c r="FH5" i="13"/>
  <c r="FH6" i="13"/>
  <c r="FH7" i="13"/>
  <c r="FH8" i="13"/>
  <c r="FH9" i="13"/>
  <c r="FH10" i="13"/>
  <c r="FH11" i="13"/>
  <c r="FH12" i="13"/>
  <c r="FH13" i="13"/>
  <c r="FH14" i="13"/>
  <c r="FH15" i="13"/>
  <c r="FH16" i="13"/>
  <c r="FH17" i="13"/>
  <c r="FH18" i="13"/>
  <c r="FH19" i="13"/>
  <c r="LM4" i="2" l="1"/>
  <c r="LM5" i="2"/>
  <c r="LM6" i="2"/>
  <c r="LM7" i="2"/>
  <c r="LM8" i="2"/>
  <c r="LM9" i="2"/>
  <c r="LM10" i="2"/>
  <c r="LM11" i="2"/>
  <c r="LM12" i="2"/>
  <c r="LM13" i="2"/>
  <c r="LM14" i="2"/>
  <c r="LM15" i="2"/>
  <c r="LM16" i="2"/>
  <c r="LM17" i="2"/>
  <c r="LM18" i="2"/>
  <c r="LM19" i="2"/>
  <c r="LM20" i="2"/>
  <c r="LM3" i="2"/>
  <c r="LM20" i="18"/>
  <c r="LM19" i="18"/>
  <c r="LM18" i="18"/>
  <c r="LM17" i="18"/>
  <c r="LM16" i="18"/>
  <c r="LM15" i="18"/>
  <c r="LM14" i="18"/>
  <c r="LM13" i="18"/>
  <c r="LM12" i="18"/>
  <c r="LM11" i="18"/>
  <c r="LM10" i="18"/>
  <c r="LM9" i="18"/>
  <c r="LM8" i="18"/>
  <c r="LM7" i="18"/>
  <c r="LM6" i="18"/>
  <c r="LM5" i="18"/>
  <c r="LM4" i="18"/>
  <c r="LM3" i="18"/>
  <c r="LM4" i="6"/>
  <c r="LM5" i="6"/>
  <c r="LM6" i="6"/>
  <c r="LM7" i="6"/>
  <c r="LM8" i="6"/>
  <c r="LM9" i="6"/>
  <c r="LM10" i="6"/>
  <c r="LM11" i="6"/>
  <c r="LM12" i="6"/>
  <c r="LM13" i="6"/>
  <c r="LM14" i="6"/>
  <c r="LM15" i="6"/>
  <c r="LM16" i="6"/>
  <c r="LM17" i="6"/>
  <c r="LM18" i="6"/>
  <c r="LM19" i="6"/>
  <c r="LM20" i="6"/>
  <c r="LM3" i="6"/>
  <c r="LM4" i="8"/>
  <c r="LM5" i="8"/>
  <c r="LM6" i="8"/>
  <c r="LM7" i="8"/>
  <c r="LM8" i="8"/>
  <c r="LM9" i="8"/>
  <c r="LM10" i="8"/>
  <c r="LM11" i="8"/>
  <c r="LM12" i="8"/>
  <c r="LM13" i="8"/>
  <c r="LM14" i="8"/>
  <c r="LM15" i="8"/>
  <c r="LM16" i="8"/>
  <c r="LM17" i="8"/>
  <c r="LM18" i="8"/>
  <c r="LM19" i="8"/>
  <c r="LM20" i="8"/>
  <c r="LM3" i="8"/>
  <c r="FG3" i="13"/>
  <c r="FG4" i="13"/>
  <c r="FG5" i="13"/>
  <c r="FG6" i="13"/>
  <c r="FG7" i="13"/>
  <c r="FG8" i="13"/>
  <c r="FG9" i="13"/>
  <c r="FG10" i="13"/>
  <c r="FG11" i="13"/>
  <c r="FG12" i="13"/>
  <c r="FG13" i="13"/>
  <c r="FG14" i="13"/>
  <c r="FG15" i="13"/>
  <c r="FG16" i="13"/>
  <c r="FG17" i="13"/>
  <c r="FG18" i="13"/>
  <c r="FG19" i="13"/>
  <c r="FG2" i="13"/>
  <c r="FF2" i="13"/>
  <c r="LK4" i="2" l="1"/>
  <c r="LK5" i="2"/>
  <c r="LK6" i="2"/>
  <c r="LK7" i="2"/>
  <c r="LK8" i="2"/>
  <c r="LK9" i="2"/>
  <c r="LK10" i="2"/>
  <c r="LK11" i="2"/>
  <c r="LK12" i="2"/>
  <c r="LK13" i="2"/>
  <c r="LK14" i="2"/>
  <c r="LK15" i="2"/>
  <c r="LK16" i="2"/>
  <c r="LK17" i="2"/>
  <c r="LK18" i="2"/>
  <c r="LK19" i="2"/>
  <c r="LK20" i="2"/>
  <c r="LK3" i="2"/>
  <c r="LI3" i="2"/>
  <c r="LK4" i="18"/>
  <c r="LK5" i="18"/>
  <c r="LK6" i="18"/>
  <c r="LK7" i="18"/>
  <c r="LK8" i="18"/>
  <c r="LK9" i="18"/>
  <c r="LK10" i="18"/>
  <c r="LK11" i="18"/>
  <c r="LK12" i="18"/>
  <c r="LK13" i="18"/>
  <c r="LK14" i="18"/>
  <c r="LK15" i="18"/>
  <c r="LK16" i="18"/>
  <c r="LK17" i="18"/>
  <c r="LK18" i="18"/>
  <c r="LK19" i="18"/>
  <c r="LK20" i="18"/>
  <c r="LK3" i="18"/>
  <c r="LI3" i="18"/>
  <c r="LK4" i="6"/>
  <c r="LK5" i="6"/>
  <c r="LK6" i="6"/>
  <c r="LK7" i="6"/>
  <c r="LK8" i="6"/>
  <c r="LK9" i="6"/>
  <c r="LK10" i="6"/>
  <c r="LK11" i="6"/>
  <c r="LK12" i="6"/>
  <c r="LK13" i="6"/>
  <c r="LK14" i="6"/>
  <c r="LK15" i="6"/>
  <c r="LK16" i="6"/>
  <c r="LK17" i="6"/>
  <c r="LK18" i="6"/>
  <c r="LK19" i="6"/>
  <c r="LK20" i="6"/>
  <c r="LK3" i="6"/>
  <c r="LI3" i="6"/>
  <c r="LK3" i="8"/>
  <c r="LK4" i="8"/>
  <c r="LK5" i="8"/>
  <c r="LK6" i="8"/>
  <c r="LK7" i="8"/>
  <c r="LK8" i="8"/>
  <c r="LK9" i="8"/>
  <c r="LK10" i="8"/>
  <c r="LK11" i="8"/>
  <c r="LK12" i="8"/>
  <c r="LK13" i="8"/>
  <c r="LK14" i="8"/>
  <c r="LK15" i="8"/>
  <c r="LK16" i="8"/>
  <c r="LK17" i="8"/>
  <c r="LK18" i="8"/>
  <c r="LK19" i="8"/>
  <c r="LK20" i="8"/>
  <c r="LI3" i="8"/>
  <c r="FF3" i="13" l="1"/>
  <c r="FF4" i="13"/>
  <c r="FF5" i="13"/>
  <c r="FF6" i="13"/>
  <c r="FF7" i="13"/>
  <c r="FF8" i="13"/>
  <c r="FF9" i="13"/>
  <c r="FF10" i="13"/>
  <c r="FF11" i="13"/>
  <c r="FF12" i="13"/>
  <c r="FF13" i="13"/>
  <c r="FF14" i="13"/>
  <c r="FF15" i="13"/>
  <c r="FF16" i="13"/>
  <c r="FF17" i="13"/>
  <c r="FF18" i="13"/>
  <c r="FF19" i="13"/>
  <c r="FE2" i="13"/>
  <c r="LI4" i="2" l="1"/>
  <c r="LI5" i="2"/>
  <c r="LI6" i="2"/>
  <c r="LI7" i="2"/>
  <c r="LI8" i="2"/>
  <c r="LI9" i="2"/>
  <c r="LI10" i="2"/>
  <c r="LI11" i="2"/>
  <c r="LI12" i="2"/>
  <c r="LI13" i="2"/>
  <c r="LI14" i="2"/>
  <c r="LI15" i="2"/>
  <c r="LI16" i="2"/>
  <c r="LI17" i="2"/>
  <c r="LI18" i="2"/>
  <c r="LI19" i="2"/>
  <c r="LI20" i="2"/>
  <c r="LI4" i="18"/>
  <c r="LI5" i="18"/>
  <c r="LI6" i="18"/>
  <c r="LI7" i="18"/>
  <c r="LI8" i="18"/>
  <c r="LI9" i="18"/>
  <c r="LI10" i="18"/>
  <c r="LI11" i="18"/>
  <c r="LI12" i="18"/>
  <c r="LI13" i="18"/>
  <c r="LI14" i="18"/>
  <c r="LI15" i="18"/>
  <c r="LI16" i="18"/>
  <c r="LI17" i="18"/>
  <c r="LI18" i="18"/>
  <c r="LI19" i="18"/>
  <c r="LI20" i="18"/>
  <c r="LI4" i="6"/>
  <c r="LI5" i="6"/>
  <c r="LI6" i="6"/>
  <c r="LI7" i="6"/>
  <c r="LI8" i="6"/>
  <c r="LI9" i="6"/>
  <c r="LI10" i="6"/>
  <c r="LI11" i="6"/>
  <c r="LI12" i="6"/>
  <c r="LI13" i="6"/>
  <c r="LI14" i="6"/>
  <c r="LI15" i="6"/>
  <c r="LI16" i="6"/>
  <c r="LI17" i="6"/>
  <c r="LI18" i="6"/>
  <c r="LI19" i="6"/>
  <c r="LI20" i="6"/>
  <c r="LI20" i="8"/>
  <c r="LI4" i="8"/>
  <c r="LI5" i="8"/>
  <c r="LI6" i="8"/>
  <c r="LI7" i="8"/>
  <c r="LI8" i="8"/>
  <c r="LI9" i="8"/>
  <c r="LI10" i="8"/>
  <c r="LI11" i="8"/>
  <c r="LI12" i="8"/>
  <c r="LI13" i="8"/>
  <c r="LI14" i="8"/>
  <c r="LI15" i="8"/>
  <c r="LI16" i="8"/>
  <c r="LI17" i="8"/>
  <c r="LI18" i="8"/>
  <c r="LI19" i="8"/>
  <c r="FE3" i="13" l="1"/>
  <c r="FE4" i="13"/>
  <c r="FE5" i="13"/>
  <c r="FE6" i="13"/>
  <c r="FE7" i="13"/>
  <c r="FE8" i="13"/>
  <c r="FE9" i="13"/>
  <c r="FE10" i="13"/>
  <c r="FE11" i="13"/>
  <c r="FE12" i="13"/>
  <c r="FE13" i="13"/>
  <c r="FE14" i="13"/>
  <c r="FE15" i="13"/>
  <c r="FE16" i="13"/>
  <c r="FE17" i="13"/>
  <c r="FE18" i="13"/>
  <c r="FE19" i="13"/>
  <c r="EZ2" i="13"/>
  <c r="FA2" i="13"/>
  <c r="FB2" i="13"/>
  <c r="FC2" i="13"/>
  <c r="FD2" i="13"/>
  <c r="LG3" i="8" s="1"/>
  <c r="FD3" i="13" l="1"/>
  <c r="LG4" i="8" s="1"/>
  <c r="FD4" i="13"/>
  <c r="LG5" i="8" s="1"/>
  <c r="FD5" i="13"/>
  <c r="LG6" i="8" s="1"/>
  <c r="FD6" i="13"/>
  <c r="LG7" i="8" s="1"/>
  <c r="FD7" i="13"/>
  <c r="LG8" i="8" s="1"/>
  <c r="FD8" i="13"/>
  <c r="LG9" i="18" s="1"/>
  <c r="FD9" i="13"/>
  <c r="LG10" i="8" s="1"/>
  <c r="FD10" i="13"/>
  <c r="LG11" i="18" s="1"/>
  <c r="FD11" i="13"/>
  <c r="LG12" i="18" s="1"/>
  <c r="FD12" i="13"/>
  <c r="LG13" i="2" s="1"/>
  <c r="FD13" i="13"/>
  <c r="LG14" i="8" s="1"/>
  <c r="FD14" i="13"/>
  <c r="LG15" i="2" s="1"/>
  <c r="FD15" i="13"/>
  <c r="LG16" i="8" s="1"/>
  <c r="FD16" i="13"/>
  <c r="LG17" i="18" s="1"/>
  <c r="FD17" i="13"/>
  <c r="LG18" i="8" s="1"/>
  <c r="FD18" i="13"/>
  <c r="LG19" i="18" s="1"/>
  <c r="FD19" i="13"/>
  <c r="LG20" i="8" s="1"/>
  <c r="LE3" i="8"/>
  <c r="LG15" i="18" l="1"/>
  <c r="LG16" i="18"/>
  <c r="LG15" i="8"/>
  <c r="LG13" i="18"/>
  <c r="LG14" i="18"/>
  <c r="LG13" i="8"/>
  <c r="LG12" i="8"/>
  <c r="LG11" i="8"/>
  <c r="LG9" i="8"/>
  <c r="LG19" i="8"/>
  <c r="LG18" i="2"/>
  <c r="LG17" i="8"/>
  <c r="LG19" i="2"/>
  <c r="LG3" i="18"/>
  <c r="LG7" i="2"/>
  <c r="LG8" i="2"/>
  <c r="LG12" i="2"/>
  <c r="LG6" i="2"/>
  <c r="LG4" i="18"/>
  <c r="LE3" i="2"/>
  <c r="LG14" i="2"/>
  <c r="LG20" i="18"/>
  <c r="LG8" i="18"/>
  <c r="LG9" i="2"/>
  <c r="LG3" i="2"/>
  <c r="LG7" i="18"/>
  <c r="LG10" i="2"/>
  <c r="LG4" i="2"/>
  <c r="LG16" i="2"/>
  <c r="LG18" i="18"/>
  <c r="LG6" i="18"/>
  <c r="LG20" i="2"/>
  <c r="LE3" i="18"/>
  <c r="LG10" i="18"/>
  <c r="LG5" i="2"/>
  <c r="LG17" i="2"/>
  <c r="LG5" i="18"/>
  <c r="LG11" i="2"/>
  <c r="FC3" i="13"/>
  <c r="LE4" i="2" s="1"/>
  <c r="FC4" i="13"/>
  <c r="LE5" i="2" s="1"/>
  <c r="FC5" i="13"/>
  <c r="LE6" i="8" s="1"/>
  <c r="FC6" i="13"/>
  <c r="LE7" i="8" s="1"/>
  <c r="FC7" i="13"/>
  <c r="LE8" i="6" s="1" a="1"/>
  <c r="LE8" i="6" s="1"/>
  <c r="FC8" i="13"/>
  <c r="LE9" i="6" s="1" a="1"/>
  <c r="LE9" i="6" s="1"/>
  <c r="FC9" i="13"/>
  <c r="LE10" i="18" s="1" a="1"/>
  <c r="LE10" i="18" s="1"/>
  <c r="FC10" i="13"/>
  <c r="LE11" i="18" s="1" a="1"/>
  <c r="LE11" i="18" s="1"/>
  <c r="FC11" i="13"/>
  <c r="LE12" i="2" s="1"/>
  <c r="FC12" i="13"/>
  <c r="LE13" i="2" s="1"/>
  <c r="FC13" i="13"/>
  <c r="LE14" i="8" s="1"/>
  <c r="FC14" i="13"/>
  <c r="LE15" i="8" s="1"/>
  <c r="FC15" i="13"/>
  <c r="LE16" i="6" s="1" a="1"/>
  <c r="LE16" i="6" s="1"/>
  <c r="FC16" i="13"/>
  <c r="LE17" i="6" s="1" a="1"/>
  <c r="LE17" i="6" s="1"/>
  <c r="FC17" i="13"/>
  <c r="LE18" i="18" s="1" a="1"/>
  <c r="LE18" i="18" s="1"/>
  <c r="FC18" i="13"/>
  <c r="LE19" i="18" s="1" a="1"/>
  <c r="LE19" i="18" s="1"/>
  <c r="FC19" i="13"/>
  <c r="LE20" i="2" s="1"/>
  <c r="LE6" i="18" l="1" a="1"/>
  <c r="LE6" i="18" s="1"/>
  <c r="LG6" i="6" a="1"/>
  <c r="LG6" i="6" s="1"/>
  <c r="LG3" i="6" a="1"/>
  <c r="LG3" i="6" s="1"/>
  <c r="LG18" i="6" a="1"/>
  <c r="LG18" i="6" s="1"/>
  <c r="LG14" i="6" a="1"/>
  <c r="LG14" i="6" s="1"/>
  <c r="LG17" i="6" a="1"/>
  <c r="LG17" i="6" s="1"/>
  <c r="LG5" i="6" a="1"/>
  <c r="LG5" i="6" s="1"/>
  <c r="LG16" i="6" a="1"/>
  <c r="LG16" i="6" s="1"/>
  <c r="LG4" i="6" a="1"/>
  <c r="LG4" i="6" s="1"/>
  <c r="LG15" i="6" a="1"/>
  <c r="LG15" i="6" s="1"/>
  <c r="LG13" i="6" a="1"/>
  <c r="LG13" i="6" s="1"/>
  <c r="LG12" i="6" a="1"/>
  <c r="LG12" i="6" s="1"/>
  <c r="LG11" i="6" a="1"/>
  <c r="LG11" i="6" s="1"/>
  <c r="LG10" i="6" a="1"/>
  <c r="LG10" i="6" s="1"/>
  <c r="LG9" i="6" a="1"/>
  <c r="LG9" i="6" s="1"/>
  <c r="LG20" i="6" a="1"/>
  <c r="LG20" i="6" s="1"/>
  <c r="LG8" i="6" a="1"/>
  <c r="LG8" i="6" s="1"/>
  <c r="LG19" i="6" a="1"/>
  <c r="LG19" i="6" s="1"/>
  <c r="LG7" i="6" a="1"/>
  <c r="LG7" i="6" s="1"/>
  <c r="LE11" i="8"/>
  <c r="LE4" i="6" a="1"/>
  <c r="LE4" i="6" s="1"/>
  <c r="LE15" i="18" a="1"/>
  <c r="LE15" i="18" s="1"/>
  <c r="LE10" i="8"/>
  <c r="LE14" i="18" a="1"/>
  <c r="LE14" i="18" s="1"/>
  <c r="LE3" i="6" a="1"/>
  <c r="LE3" i="6" s="1"/>
  <c r="LE7" i="18" a="1"/>
  <c r="LE7" i="18" s="1"/>
  <c r="LE20" i="6" a="1"/>
  <c r="LE20" i="6" s="1"/>
  <c r="LE13" i="6" a="1"/>
  <c r="LE13" i="6" s="1"/>
  <c r="LE17" i="2"/>
  <c r="LE12" i="6" a="1"/>
  <c r="LE12" i="6" s="1"/>
  <c r="LE9" i="2"/>
  <c r="LE19" i="8"/>
  <c r="LE5" i="6" a="1"/>
  <c r="LE5" i="6" s="1"/>
  <c r="LE18" i="8"/>
  <c r="LE13" i="8"/>
  <c r="LE5" i="8"/>
  <c r="LE15" i="6" a="1"/>
  <c r="LE15" i="6" s="1"/>
  <c r="LE7" i="6" a="1"/>
  <c r="LE7" i="6" s="1"/>
  <c r="LE17" i="18" a="1"/>
  <c r="LE17" i="18" s="1"/>
  <c r="LE9" i="18" a="1"/>
  <c r="LE9" i="18" s="1"/>
  <c r="LE19" i="2"/>
  <c r="LE11" i="2"/>
  <c r="LE20" i="8"/>
  <c r="LE12" i="8"/>
  <c r="LE4" i="8"/>
  <c r="LE14" i="6" a="1"/>
  <c r="LE14" i="6" s="1"/>
  <c r="LE6" i="6" a="1"/>
  <c r="LE6" i="6" s="1"/>
  <c r="LE16" i="18" a="1"/>
  <c r="LE16" i="18" s="1"/>
  <c r="LE8" i="18" a="1"/>
  <c r="LE8" i="18" s="1"/>
  <c r="LE18" i="2"/>
  <c r="LE10" i="2"/>
  <c r="LE17" i="8"/>
  <c r="LE9" i="8"/>
  <c r="LE19" i="6" a="1"/>
  <c r="LE19" i="6" s="1"/>
  <c r="LE11" i="6" a="1"/>
  <c r="LE11" i="6" s="1"/>
  <c r="LE13" i="18" a="1"/>
  <c r="LE13" i="18" s="1"/>
  <c r="LE5" i="18" a="1"/>
  <c r="LE5" i="18" s="1"/>
  <c r="LE15" i="2"/>
  <c r="LE7" i="2"/>
  <c r="LE16" i="2"/>
  <c r="LE16" i="8"/>
  <c r="LE8" i="8"/>
  <c r="LE18" i="6" a="1"/>
  <c r="LE18" i="6" s="1"/>
  <c r="LE10" i="6" a="1"/>
  <c r="LE10" i="6" s="1"/>
  <c r="LE20" i="18" a="1"/>
  <c r="LE20" i="18" s="1"/>
  <c r="LE12" i="18" a="1"/>
  <c r="LE12" i="18" s="1"/>
  <c r="LE4" i="18" a="1"/>
  <c r="LE4" i="18" s="1"/>
  <c r="LE14" i="2"/>
  <c r="LE6" i="2"/>
  <c r="LE8" i="2"/>
  <c r="LC3" i="2"/>
  <c r="FB3" i="13"/>
  <c r="LC4" i="2" s="1"/>
  <c r="FB4" i="13"/>
  <c r="LC5" i="2" s="1"/>
  <c r="FB5" i="13"/>
  <c r="LC6" i="6" s="1" a="1"/>
  <c r="LC6" i="6" s="1"/>
  <c r="FB6" i="13"/>
  <c r="LC7" i="6" s="1" a="1"/>
  <c r="LC7" i="6" s="1"/>
  <c r="FB7" i="13"/>
  <c r="LC8" i="6" s="1" a="1"/>
  <c r="LC8" i="6" s="1"/>
  <c r="FB8" i="13"/>
  <c r="LC9" i="6" s="1" a="1"/>
  <c r="LC9" i="6" s="1"/>
  <c r="FB9" i="13"/>
  <c r="LC10" i="18" s="1" a="1"/>
  <c r="LC10" i="18" s="1"/>
  <c r="FB10" i="13"/>
  <c r="LC11" i="18" s="1" a="1"/>
  <c r="LC11" i="18" s="1"/>
  <c r="FB11" i="13"/>
  <c r="LC12" i="2" s="1"/>
  <c r="FB12" i="13"/>
  <c r="LC13" i="2" s="1"/>
  <c r="FB13" i="13"/>
  <c r="LC14" i="6" s="1" a="1"/>
  <c r="LC14" i="6" s="1"/>
  <c r="FB14" i="13"/>
  <c r="LC15" i="6" s="1" a="1"/>
  <c r="LC15" i="6" s="1"/>
  <c r="FB15" i="13"/>
  <c r="LC16" i="18" s="1" a="1"/>
  <c r="LC16" i="18" s="1"/>
  <c r="FB16" i="13"/>
  <c r="LC17" i="18" s="1" a="1"/>
  <c r="LC17" i="18" s="1"/>
  <c r="FB17" i="13"/>
  <c r="LC18" i="18" s="1" a="1"/>
  <c r="LC18" i="18" s="1"/>
  <c r="FB18" i="13"/>
  <c r="LC19" i="18" s="1" a="1"/>
  <c r="LC19" i="18" s="1"/>
  <c r="FB19" i="13"/>
  <c r="LC20" i="2" s="1"/>
  <c r="LC3" i="6" l="1" a="1"/>
  <c r="LC3" i="6" s="1"/>
  <c r="LC20" i="18" a="1"/>
  <c r="LC20" i="18" s="1"/>
  <c r="LC20" i="8"/>
  <c r="LC19" i="6" a="1"/>
  <c r="LC19" i="6" s="1"/>
  <c r="LC15" i="18" a="1"/>
  <c r="LC15" i="18" s="1"/>
  <c r="LC19" i="8"/>
  <c r="LC18" i="6" a="1"/>
  <c r="LC18" i="6" s="1"/>
  <c r="LC13" i="18" a="1"/>
  <c r="LC13" i="18" s="1"/>
  <c r="LC17" i="8"/>
  <c r="LC13" i="6" a="1"/>
  <c r="LC13" i="6" s="1"/>
  <c r="LC12" i="18" a="1"/>
  <c r="LC12" i="18" s="1"/>
  <c r="LC12" i="8"/>
  <c r="LC11" i="6" a="1"/>
  <c r="LC11" i="6" s="1"/>
  <c r="LC9" i="18" a="1"/>
  <c r="LC9" i="18" s="1"/>
  <c r="LC11" i="8"/>
  <c r="LC10" i="6" a="1"/>
  <c r="LC10" i="6" s="1"/>
  <c r="LC7" i="18" a="1"/>
  <c r="LC7" i="18" s="1"/>
  <c r="LC9" i="8"/>
  <c r="LC5" i="6" a="1"/>
  <c r="LC5" i="6" s="1"/>
  <c r="LC17" i="2"/>
  <c r="LC4" i="8"/>
  <c r="LC3" i="18" a="1"/>
  <c r="LC3" i="18" s="1"/>
  <c r="LC9" i="2"/>
  <c r="LC19" i="2"/>
  <c r="LC11" i="2"/>
  <c r="LC18" i="8"/>
  <c r="LC10" i="8"/>
  <c r="LC20" i="6" a="1"/>
  <c r="LC20" i="6" s="1"/>
  <c r="LC12" i="6" a="1"/>
  <c r="LC12" i="6" s="1"/>
  <c r="LC4" i="6" a="1"/>
  <c r="LC4" i="6" s="1"/>
  <c r="LC14" i="18" a="1"/>
  <c r="LC14" i="18" s="1"/>
  <c r="LC8" i="18" a="1"/>
  <c r="LC8" i="18" s="1"/>
  <c r="LC18" i="2"/>
  <c r="LC10" i="2"/>
  <c r="LC8" i="8"/>
  <c r="LC16" i="2"/>
  <c r="LC8" i="2"/>
  <c r="LC15" i="8"/>
  <c r="LC7" i="8"/>
  <c r="LC17" i="6" a="1"/>
  <c r="LC17" i="6" s="1"/>
  <c r="LC5" i="18" a="1"/>
  <c r="LC5" i="18" s="1"/>
  <c r="LC15" i="2"/>
  <c r="LC7" i="2"/>
  <c r="LC16" i="8"/>
  <c r="LC6" i="8"/>
  <c r="LC16" i="6" a="1"/>
  <c r="LC16" i="6" s="1"/>
  <c r="LC4" i="18" a="1"/>
  <c r="LC4" i="18" s="1"/>
  <c r="LC14" i="2"/>
  <c r="LC6" i="2"/>
  <c r="LC6" i="18" a="1"/>
  <c r="LC6" i="18" s="1"/>
  <c r="LC14" i="8"/>
  <c r="LC3" i="8"/>
  <c r="LC13" i="8"/>
  <c r="LC5" i="8"/>
  <c r="LA3" i="18" a="1"/>
  <c r="LA3" i="18" s="1"/>
  <c r="FA3" i="13"/>
  <c r="LA4" i="18" s="1" a="1"/>
  <c r="LA4" i="18" s="1"/>
  <c r="FA4" i="13"/>
  <c r="LA5" i="18" s="1" a="1"/>
  <c r="LA5" i="18" s="1"/>
  <c r="FA5" i="13"/>
  <c r="LA6" i="18" s="1" a="1"/>
  <c r="LA6" i="18" s="1"/>
  <c r="FA6" i="13"/>
  <c r="LA7" i="18" s="1" a="1"/>
  <c r="LA7" i="18" s="1"/>
  <c r="FA7" i="13"/>
  <c r="LA8" i="8" s="1"/>
  <c r="FA8" i="13"/>
  <c r="LA9" i="18" s="1" a="1"/>
  <c r="LA9" i="18" s="1"/>
  <c r="FA9" i="13"/>
  <c r="LA10" i="2" s="1"/>
  <c r="FA10" i="13"/>
  <c r="LA11" i="2" s="1"/>
  <c r="FA11" i="13"/>
  <c r="LA12" i="18" s="1" a="1"/>
  <c r="LA12" i="18" s="1"/>
  <c r="FA12" i="13"/>
  <c r="LA13" i="18" s="1" a="1"/>
  <c r="LA13" i="18" s="1"/>
  <c r="FA13" i="13"/>
  <c r="LA14" i="18" s="1" a="1"/>
  <c r="LA14" i="18" s="1"/>
  <c r="FA14" i="13"/>
  <c r="LA15" i="18" s="1" a="1"/>
  <c r="LA15" i="18" s="1"/>
  <c r="FA15" i="13"/>
  <c r="LA16" i="8" s="1"/>
  <c r="FA16" i="13"/>
  <c r="LA17" i="18" s="1" a="1"/>
  <c r="LA17" i="18" s="1"/>
  <c r="FA17" i="13"/>
  <c r="LA18" i="2" s="1"/>
  <c r="FA18" i="13"/>
  <c r="LA19" i="2" s="1"/>
  <c r="FA19" i="13"/>
  <c r="LA20" i="18" s="1" a="1"/>
  <c r="LA20" i="18" s="1"/>
  <c r="KY3" i="2"/>
  <c r="EZ3" i="13"/>
  <c r="KY4" i="8" s="1"/>
  <c r="EZ4" i="13"/>
  <c r="KY5" i="8" s="1"/>
  <c r="EZ5" i="13"/>
  <c r="KY6" i="6" s="1" a="1"/>
  <c r="KY6" i="6" s="1"/>
  <c r="EZ6" i="13"/>
  <c r="KY7" i="6" s="1" a="1"/>
  <c r="KY7" i="6" s="1"/>
  <c r="EZ7" i="13"/>
  <c r="KY8" i="18" s="1" a="1"/>
  <c r="KY8" i="18" s="1"/>
  <c r="EZ8" i="13"/>
  <c r="KY9" i="18" s="1" a="1"/>
  <c r="KY9" i="18" s="1"/>
  <c r="EZ9" i="13"/>
  <c r="KY10" i="2" s="1"/>
  <c r="EZ10" i="13"/>
  <c r="KY11" i="2" s="1"/>
  <c r="EZ11" i="13"/>
  <c r="KY12" i="8" s="1"/>
  <c r="EZ12" i="13"/>
  <c r="KY13" i="8" s="1"/>
  <c r="EZ13" i="13"/>
  <c r="KY14" i="6" s="1" a="1"/>
  <c r="KY14" i="6" s="1"/>
  <c r="EZ14" i="13"/>
  <c r="KY15" i="6" s="1" a="1"/>
  <c r="KY15" i="6" s="1"/>
  <c r="EZ15" i="13"/>
  <c r="KY16" i="18" s="1" a="1"/>
  <c r="KY16" i="18" s="1"/>
  <c r="EZ16" i="13"/>
  <c r="KY17" i="18" s="1" a="1"/>
  <c r="KY17" i="18" s="1"/>
  <c r="EZ17" i="13"/>
  <c r="KY18" i="2" s="1"/>
  <c r="EZ18" i="13"/>
  <c r="KY19" i="2" s="1"/>
  <c r="EZ19" i="13"/>
  <c r="KY20" i="8" s="1"/>
  <c r="EY2" i="13"/>
  <c r="KW3" i="2" s="1"/>
  <c r="EY3" i="13"/>
  <c r="KW4" i="2" s="1"/>
  <c r="EY4" i="13"/>
  <c r="KW5" i="2" s="1"/>
  <c r="EY5" i="13"/>
  <c r="KW6" i="2" s="1"/>
  <c r="EY6" i="13"/>
  <c r="KW7" i="6" s="1" a="1"/>
  <c r="KW7" i="6" s="1"/>
  <c r="EY7" i="13"/>
  <c r="KW8" i="6" s="1" a="1"/>
  <c r="KW8" i="6" s="1"/>
  <c r="EY8" i="13"/>
  <c r="KW9" i="18" s="1" a="1"/>
  <c r="KW9" i="18" s="1"/>
  <c r="EY9" i="13"/>
  <c r="KW10" i="18" s="1" a="1"/>
  <c r="KW10" i="18" s="1"/>
  <c r="EY10" i="13"/>
  <c r="KW11" i="18" s="1" a="1"/>
  <c r="KW11" i="18" s="1"/>
  <c r="EY11" i="13"/>
  <c r="KW12" i="2" s="1"/>
  <c r="EY12" i="13"/>
  <c r="KW13" i="2" s="1"/>
  <c r="EY13" i="13"/>
  <c r="KW14" i="6" s="1" a="1"/>
  <c r="KW14" i="6" s="1"/>
  <c r="EY14" i="13"/>
  <c r="KW15" i="6" s="1" a="1"/>
  <c r="KW15" i="6" s="1"/>
  <c r="EY15" i="13"/>
  <c r="KW16" i="6" s="1" a="1"/>
  <c r="KW16" i="6" s="1"/>
  <c r="EY16" i="13"/>
  <c r="KW17" i="18" s="1" a="1"/>
  <c r="KW17" i="18" s="1"/>
  <c r="EY17" i="13"/>
  <c r="KW18" i="18" s="1" a="1"/>
  <c r="KW18" i="18" s="1"/>
  <c r="EY18" i="13"/>
  <c r="KW19" i="18" s="1" a="1"/>
  <c r="KW19" i="18" s="1"/>
  <c r="EY19" i="13"/>
  <c r="KW20" i="2" s="1"/>
  <c r="LA11" i="8" l="1"/>
  <c r="LA12" i="8"/>
  <c r="LA3" i="8"/>
  <c r="LA14" i="8"/>
  <c r="LA10" i="8"/>
  <c r="LA13" i="8"/>
  <c r="LA19" i="8"/>
  <c r="LA3" i="6" a="1"/>
  <c r="LA3" i="6" s="1"/>
  <c r="LA15" i="6" a="1"/>
  <c r="LA15" i="6" s="1"/>
  <c r="LA9" i="8"/>
  <c r="LA9" i="6" a="1"/>
  <c r="LA9" i="6" s="1"/>
  <c r="LA17" i="8"/>
  <c r="LA7" i="8"/>
  <c r="LA8" i="6" a="1"/>
  <c r="LA8" i="6" s="1"/>
  <c r="LA15" i="8"/>
  <c r="LA7" i="6" a="1"/>
  <c r="LA7" i="6" s="1"/>
  <c r="LA17" i="2"/>
  <c r="LA9" i="2"/>
  <c r="LA17" i="6" a="1"/>
  <c r="LA17" i="6" s="1"/>
  <c r="LA19" i="18" a="1"/>
  <c r="LA19" i="18" s="1"/>
  <c r="LA16" i="6" a="1"/>
  <c r="LA16" i="6" s="1"/>
  <c r="LA11" i="18" a="1"/>
  <c r="LA11" i="18" s="1"/>
  <c r="LA20" i="8"/>
  <c r="LA14" i="6" a="1"/>
  <c r="LA14" i="6" s="1"/>
  <c r="LA6" i="6" a="1"/>
  <c r="LA6" i="6" s="1"/>
  <c r="LA16" i="2"/>
  <c r="LA8" i="2"/>
  <c r="LA18" i="18" a="1"/>
  <c r="LA18" i="18" s="1"/>
  <c r="LA10" i="18" a="1"/>
  <c r="LA10" i="18" s="1"/>
  <c r="LA13" i="6" a="1"/>
  <c r="LA13" i="6" s="1"/>
  <c r="LA5" i="6" a="1"/>
  <c r="LA5" i="6" s="1"/>
  <c r="LA15" i="2"/>
  <c r="LA7" i="2"/>
  <c r="LA18" i="8"/>
  <c r="LA20" i="6" a="1"/>
  <c r="LA20" i="6" s="1"/>
  <c r="LA12" i="6" a="1"/>
  <c r="LA12" i="6" s="1"/>
  <c r="LA4" i="6" a="1"/>
  <c r="LA4" i="6" s="1"/>
  <c r="LA14" i="2"/>
  <c r="LA6" i="2"/>
  <c r="LA16" i="18" a="1"/>
  <c r="LA16" i="18" s="1"/>
  <c r="LA8" i="18" a="1"/>
  <c r="LA8" i="18" s="1"/>
  <c r="LA19" i="6" a="1"/>
  <c r="LA19" i="6" s="1"/>
  <c r="LA11" i="6" a="1"/>
  <c r="LA11" i="6" s="1"/>
  <c r="LA3" i="2"/>
  <c r="LA13" i="2"/>
  <c r="LA5" i="2"/>
  <c r="KY13" i="6" a="1"/>
  <c r="KY13" i="6" s="1"/>
  <c r="LA6" i="8"/>
  <c r="LA18" i="6" a="1"/>
  <c r="LA18" i="6" s="1"/>
  <c r="LA10" i="6" a="1"/>
  <c r="LA10" i="6" s="1"/>
  <c r="LA20" i="2"/>
  <c r="LA12" i="2"/>
  <c r="LA4" i="2"/>
  <c r="KY5" i="6" a="1"/>
  <c r="KY5" i="6" s="1"/>
  <c r="LA5" i="8"/>
  <c r="LA4" i="8"/>
  <c r="KY3" i="8"/>
  <c r="KY19" i="8"/>
  <c r="KY15" i="18" a="1"/>
  <c r="KY15" i="18" s="1"/>
  <c r="KY17" i="8"/>
  <c r="KY7" i="18" a="1"/>
  <c r="KY7" i="18" s="1"/>
  <c r="KY15" i="8"/>
  <c r="KY17" i="2"/>
  <c r="KY11" i="8"/>
  <c r="KY9" i="2"/>
  <c r="KY9" i="8"/>
  <c r="KY3" i="6" a="1"/>
  <c r="KY3" i="6" s="1"/>
  <c r="KY18" i="8"/>
  <c r="KY10" i="8"/>
  <c r="KY20" i="6" a="1"/>
  <c r="KY20" i="6" s="1"/>
  <c r="KY12" i="6" a="1"/>
  <c r="KY12" i="6" s="1"/>
  <c r="KY4" i="6" a="1"/>
  <c r="KY4" i="6" s="1"/>
  <c r="KY14" i="18" a="1"/>
  <c r="KY14" i="18" s="1"/>
  <c r="KY6" i="18" a="1"/>
  <c r="KY6" i="18" s="1"/>
  <c r="KY16" i="2"/>
  <c r="KY8" i="2"/>
  <c r="KY19" i="6" a="1"/>
  <c r="KY19" i="6" s="1"/>
  <c r="KY11" i="6" a="1"/>
  <c r="KY11" i="6" s="1"/>
  <c r="KY3" i="18" a="1"/>
  <c r="KY3" i="18" s="1"/>
  <c r="KY13" i="18" a="1"/>
  <c r="KY13" i="18" s="1"/>
  <c r="KY5" i="18" a="1"/>
  <c r="KY5" i="18" s="1"/>
  <c r="KY15" i="2"/>
  <c r="KY7" i="2"/>
  <c r="KY16" i="8"/>
  <c r="KY8" i="8"/>
  <c r="KY18" i="6" a="1"/>
  <c r="KY18" i="6" s="1"/>
  <c r="KY10" i="6" a="1"/>
  <c r="KY10" i="6" s="1"/>
  <c r="KY20" i="18" a="1"/>
  <c r="KY20" i="18" s="1"/>
  <c r="KY12" i="18" a="1"/>
  <c r="KY12" i="18" s="1"/>
  <c r="KY4" i="18" a="1"/>
  <c r="KY4" i="18" s="1"/>
  <c r="KY14" i="2"/>
  <c r="KY6" i="2"/>
  <c r="KY7" i="8"/>
  <c r="KY17" i="6" a="1"/>
  <c r="KY17" i="6" s="1"/>
  <c r="KY9" i="6" a="1"/>
  <c r="KY9" i="6" s="1"/>
  <c r="KY19" i="18" a="1"/>
  <c r="KY19" i="18" s="1"/>
  <c r="KY11" i="18" a="1"/>
  <c r="KY11" i="18" s="1"/>
  <c r="KY13" i="2"/>
  <c r="KY5" i="2"/>
  <c r="KY14" i="8"/>
  <c r="KY6" i="8"/>
  <c r="KY16" i="6" a="1"/>
  <c r="KY16" i="6" s="1"/>
  <c r="KY8" i="6" a="1"/>
  <c r="KY8" i="6" s="1"/>
  <c r="KY18" i="18" a="1"/>
  <c r="KY18" i="18" s="1"/>
  <c r="KY10" i="18" a="1"/>
  <c r="KY10" i="18" s="1"/>
  <c r="KY20" i="2"/>
  <c r="KY12" i="2"/>
  <c r="KY4" i="2"/>
  <c r="KW19" i="8"/>
  <c r="KW11" i="8"/>
  <c r="KW16" i="18" a="1"/>
  <c r="KW16" i="18" s="1"/>
  <c r="KW3" i="6" a="1"/>
  <c r="KW3" i="6" s="1"/>
  <c r="KW13" i="6" a="1"/>
  <c r="KW13" i="6" s="1"/>
  <c r="KW8" i="18" a="1"/>
  <c r="KW8" i="18" s="1"/>
  <c r="KW19" i="2"/>
  <c r="KW11" i="2"/>
  <c r="KW18" i="8"/>
  <c r="KW10" i="8"/>
  <c r="KW20" i="6" a="1"/>
  <c r="KW20" i="6" s="1"/>
  <c r="KW12" i="6" a="1"/>
  <c r="KW12" i="6" s="1"/>
  <c r="KW5" i="6" a="1"/>
  <c r="KW5" i="6" s="1"/>
  <c r="KW15" i="18" a="1"/>
  <c r="KW15" i="18" s="1"/>
  <c r="KW7" i="18" a="1"/>
  <c r="KW7" i="18" s="1"/>
  <c r="KW18" i="2"/>
  <c r="KW10" i="2"/>
  <c r="KW17" i="8"/>
  <c r="KW9" i="8"/>
  <c r="KW19" i="6" a="1"/>
  <c r="KW19" i="6" s="1"/>
  <c r="KW11" i="6" a="1"/>
  <c r="KW11" i="6" s="1"/>
  <c r="KW4" i="6" a="1"/>
  <c r="KW4" i="6" s="1"/>
  <c r="KW14" i="18" a="1"/>
  <c r="KW14" i="18" s="1"/>
  <c r="KW17" i="2"/>
  <c r="KW9" i="2"/>
  <c r="KW16" i="8"/>
  <c r="KW8" i="8"/>
  <c r="KW18" i="6" a="1"/>
  <c r="KW18" i="6" s="1"/>
  <c r="KW10" i="6" a="1"/>
  <c r="KW10" i="6" s="1"/>
  <c r="KW3" i="18" a="1"/>
  <c r="KW3" i="18" s="1"/>
  <c r="KW13" i="18" a="1"/>
  <c r="KW13" i="18" s="1"/>
  <c r="KW6" i="18" a="1"/>
  <c r="KW6" i="18" s="1"/>
  <c r="KW16" i="2"/>
  <c r="KW8" i="2"/>
  <c r="KW15" i="8"/>
  <c r="KW7" i="8"/>
  <c r="KW17" i="6" a="1"/>
  <c r="KW17" i="6" s="1"/>
  <c r="KW9" i="6" a="1"/>
  <c r="KW9" i="6" s="1"/>
  <c r="KW20" i="18" a="1"/>
  <c r="KW20" i="18" s="1"/>
  <c r="KW12" i="18" a="1"/>
  <c r="KW12" i="18" s="1"/>
  <c r="KW5" i="18" a="1"/>
  <c r="KW5" i="18" s="1"/>
  <c r="KW15" i="2"/>
  <c r="KW7" i="2"/>
  <c r="KW6" i="6" a="1"/>
  <c r="KW6" i="6" s="1"/>
  <c r="KW14" i="8"/>
  <c r="KW6" i="8"/>
  <c r="KW4" i="18" a="1"/>
  <c r="KW4" i="18" s="1"/>
  <c r="KW14" i="2"/>
  <c r="KW3" i="8"/>
  <c r="KW13" i="8"/>
  <c r="KW5" i="8"/>
  <c r="KW20" i="8"/>
  <c r="KW12" i="8"/>
  <c r="KW4" i="8"/>
  <c r="EX2" i="13"/>
  <c r="EX3" i="13"/>
  <c r="EX4" i="13"/>
  <c r="EX5" i="13"/>
  <c r="EX6" i="13"/>
  <c r="EX7" i="13"/>
  <c r="EX8" i="13"/>
  <c r="EX9" i="13"/>
  <c r="EX10" i="13"/>
  <c r="EX11" i="13"/>
  <c r="EX12" i="13"/>
  <c r="EX13" i="13"/>
  <c r="EX14" i="13"/>
  <c r="EX15" i="13"/>
  <c r="EX16" i="13"/>
  <c r="EX17" i="13"/>
  <c r="EX18" i="13"/>
  <c r="EX19" i="13"/>
  <c r="EW2" i="13"/>
  <c r="KS3" i="2" s="1"/>
  <c r="EW3" i="13"/>
  <c r="KS4" i="2" s="1"/>
  <c r="EW4" i="13"/>
  <c r="KS5" i="2" s="1"/>
  <c r="EW5" i="13"/>
  <c r="KS6" i="8" s="1"/>
  <c r="EW6" i="13"/>
  <c r="KS7" i="8" s="1"/>
  <c r="EW7" i="13"/>
  <c r="KS8" i="6" s="1" a="1"/>
  <c r="KS8" i="6" s="1"/>
  <c r="EW8" i="13"/>
  <c r="KS9" i="6" s="1" a="1"/>
  <c r="KS9" i="6" s="1"/>
  <c r="EW9" i="13"/>
  <c r="KS10" i="18" s="1" a="1"/>
  <c r="KS10" i="18" s="1"/>
  <c r="EW10" i="13"/>
  <c r="KS11" i="18" s="1" a="1"/>
  <c r="KS11" i="18" s="1"/>
  <c r="EW11" i="13"/>
  <c r="KS12" i="2" s="1"/>
  <c r="EW12" i="13"/>
  <c r="KS13" i="2" s="1"/>
  <c r="EW13" i="13"/>
  <c r="KS14" i="8" s="1"/>
  <c r="EW14" i="13"/>
  <c r="KS15" i="8" s="1"/>
  <c r="EW15" i="13"/>
  <c r="KS16" i="6" s="1" a="1"/>
  <c r="KS16" i="6" s="1"/>
  <c r="EW16" i="13"/>
  <c r="KS17" i="6" s="1" a="1"/>
  <c r="KS17" i="6" s="1"/>
  <c r="EW17" i="13"/>
  <c r="KS18" i="18" s="1" a="1"/>
  <c r="KS18" i="18" s="1"/>
  <c r="EW18" i="13"/>
  <c r="KS19" i="18" s="1" a="1"/>
  <c r="KS19" i="18" s="1"/>
  <c r="EW19" i="13"/>
  <c r="KS20" i="2" s="1"/>
  <c r="EV2" i="13"/>
  <c r="KQ3" i="8" s="1"/>
  <c r="EV3" i="13"/>
  <c r="KQ4" i="2" s="1"/>
  <c r="EV4" i="13"/>
  <c r="KQ5" i="8" s="1"/>
  <c r="EV5" i="13"/>
  <c r="KQ6" i="8" s="1"/>
  <c r="EV6" i="13"/>
  <c r="KQ7" i="6" s="1" a="1"/>
  <c r="KQ7" i="6" s="1"/>
  <c r="EV7" i="13"/>
  <c r="KQ8" i="6" s="1" a="1"/>
  <c r="KQ8" i="6" s="1"/>
  <c r="EV8" i="13"/>
  <c r="KQ9" i="18" s="1" a="1"/>
  <c r="KQ9" i="18" s="1"/>
  <c r="EV9" i="13"/>
  <c r="KQ10" i="18" s="1" a="1"/>
  <c r="KQ10" i="18" s="1"/>
  <c r="EV10" i="13"/>
  <c r="KQ11" i="6" s="1" a="1"/>
  <c r="KQ11" i="6" s="1"/>
  <c r="EV11" i="13"/>
  <c r="KQ12" i="2" s="1"/>
  <c r="EV12" i="13"/>
  <c r="KQ13" i="8" s="1"/>
  <c r="EV13" i="13"/>
  <c r="KQ14" i="8" s="1"/>
  <c r="EV14" i="13"/>
  <c r="KQ15" i="6" s="1" a="1"/>
  <c r="KQ15" i="6" s="1"/>
  <c r="EV15" i="13"/>
  <c r="KQ16" i="6" s="1" a="1"/>
  <c r="KQ16" i="6" s="1"/>
  <c r="EV16" i="13"/>
  <c r="KQ17" i="18" s="1" a="1"/>
  <c r="KQ17" i="18" s="1"/>
  <c r="EV17" i="13"/>
  <c r="KQ18" i="18" s="1" a="1"/>
  <c r="KQ18" i="18" s="1"/>
  <c r="EV18" i="13"/>
  <c r="KQ19" i="6" s="1" a="1"/>
  <c r="KQ19" i="6" s="1"/>
  <c r="EV19" i="13"/>
  <c r="KQ20" i="2" s="1"/>
  <c r="KU18" i="18" l="1" a="1"/>
  <c r="KU18" i="18" s="1"/>
  <c r="KU18" i="6" a="1"/>
  <c r="KU18" i="6" s="1"/>
  <c r="KU18" i="2"/>
  <c r="KU18" i="8"/>
  <c r="KU10" i="18" a="1"/>
  <c r="KU10" i="18" s="1"/>
  <c r="KU10" i="6" a="1"/>
  <c r="KU10" i="6" s="1"/>
  <c r="KU10" i="8"/>
  <c r="KU10" i="2"/>
  <c r="KU17" i="6" a="1"/>
  <c r="KU17" i="6" s="1"/>
  <c r="KU17" i="8"/>
  <c r="KU17" i="18" a="1"/>
  <c r="KU17" i="18" s="1"/>
  <c r="KU17" i="2"/>
  <c r="KU9" i="6" a="1"/>
  <c r="KU9" i="6" s="1"/>
  <c r="KU9" i="8"/>
  <c r="KU9" i="2"/>
  <c r="KU9" i="18" a="1"/>
  <c r="KU9" i="18" s="1"/>
  <c r="KU16" i="6" a="1"/>
  <c r="KU16" i="6" s="1"/>
  <c r="KU16" i="18" a="1"/>
  <c r="KU16" i="18" s="1"/>
  <c r="KU16" i="8"/>
  <c r="KU16" i="2"/>
  <c r="KU8" i="6" a="1"/>
  <c r="KU8" i="6" s="1"/>
  <c r="KU8" i="8"/>
  <c r="KU8" i="2"/>
  <c r="KU8" i="18" a="1"/>
  <c r="KU8" i="18" s="1"/>
  <c r="KU15" i="6" a="1"/>
  <c r="KU15" i="6" s="1"/>
  <c r="KU15" i="8"/>
  <c r="KU15" i="2"/>
  <c r="KU15" i="18" a="1"/>
  <c r="KU15" i="18" s="1"/>
  <c r="KU7" i="8"/>
  <c r="KU7" i="2"/>
  <c r="KU7" i="6" a="1"/>
  <c r="KU7" i="6" s="1"/>
  <c r="KU7" i="18" a="1"/>
  <c r="KU7" i="18" s="1"/>
  <c r="KU14" i="8"/>
  <c r="KU14" i="6" a="1"/>
  <c r="KU14" i="6" s="1"/>
  <c r="KU14" i="2"/>
  <c r="KU14" i="18" a="1"/>
  <c r="KU14" i="18" s="1"/>
  <c r="KU6" i="8"/>
  <c r="KU6" i="2"/>
  <c r="KU6" i="6" a="1"/>
  <c r="KU6" i="6" s="1"/>
  <c r="KU6" i="18" a="1"/>
  <c r="KU6" i="18" s="1"/>
  <c r="KU13" i="2"/>
  <c r="KU13" i="8"/>
  <c r="KU13" i="18" a="1"/>
  <c r="KU13" i="18" s="1"/>
  <c r="KU13" i="6" a="1"/>
  <c r="KU13" i="6" s="1"/>
  <c r="KU5" i="2"/>
  <c r="KU5" i="8"/>
  <c r="KU5" i="18" a="1"/>
  <c r="KU5" i="18" s="1"/>
  <c r="KU5" i="6" a="1"/>
  <c r="KU5" i="6" s="1"/>
  <c r="KU20" i="2"/>
  <c r="KU20" i="18" a="1"/>
  <c r="KU20" i="18" s="1"/>
  <c r="KU20" i="8"/>
  <c r="KU20" i="6" a="1"/>
  <c r="KU20" i="6" s="1"/>
  <c r="KU12" i="2"/>
  <c r="KU12" i="18" a="1"/>
  <c r="KU12" i="18" s="1"/>
  <c r="KU12" i="8"/>
  <c r="KU12" i="6" a="1"/>
  <c r="KU12" i="6" s="1"/>
  <c r="KU4" i="2"/>
  <c r="KU4" i="18" a="1"/>
  <c r="KU4" i="18" s="1"/>
  <c r="KU4" i="6" a="1"/>
  <c r="KU4" i="6" s="1"/>
  <c r="KU4" i="8"/>
  <c r="KU19" i="18" a="1"/>
  <c r="KU19" i="18" s="1"/>
  <c r="KU19" i="2"/>
  <c r="KU19" i="6" a="1"/>
  <c r="KU19" i="6" s="1"/>
  <c r="KU19" i="8"/>
  <c r="KU11" i="18" a="1"/>
  <c r="KU11" i="18" s="1"/>
  <c r="KU11" i="2"/>
  <c r="KU11" i="6" a="1"/>
  <c r="KU11" i="6" s="1"/>
  <c r="KU11" i="8"/>
  <c r="KU3" i="2"/>
  <c r="KU3" i="18" a="1"/>
  <c r="KU3" i="18" s="1"/>
  <c r="KU3" i="6" a="1"/>
  <c r="KU3" i="6" s="1"/>
  <c r="KU3" i="8"/>
  <c r="KS3" i="8"/>
  <c r="KS13" i="8"/>
  <c r="KS5" i="8"/>
  <c r="KS15" i="6" a="1"/>
  <c r="KS15" i="6" s="1"/>
  <c r="KS7" i="6" a="1"/>
  <c r="KS7" i="6" s="1"/>
  <c r="KS17" i="18" a="1"/>
  <c r="KS17" i="18" s="1"/>
  <c r="KS9" i="18" a="1"/>
  <c r="KS9" i="18" s="1"/>
  <c r="KS19" i="2"/>
  <c r="KS11" i="2"/>
  <c r="KS20" i="8"/>
  <c r="KS12" i="8"/>
  <c r="KS4" i="8"/>
  <c r="KS14" i="6" a="1"/>
  <c r="KS14" i="6" s="1"/>
  <c r="KS6" i="6" a="1"/>
  <c r="KS6" i="6" s="1"/>
  <c r="KS16" i="18" a="1"/>
  <c r="KS16" i="18" s="1"/>
  <c r="KS8" i="18" a="1"/>
  <c r="KS8" i="18" s="1"/>
  <c r="KS18" i="2"/>
  <c r="KS10" i="2"/>
  <c r="KS19" i="8"/>
  <c r="KS11" i="8"/>
  <c r="KS3" i="6" a="1"/>
  <c r="KS3" i="6" s="1"/>
  <c r="KS13" i="6" a="1"/>
  <c r="KS13" i="6" s="1"/>
  <c r="KS5" i="6" a="1"/>
  <c r="KS5" i="6" s="1"/>
  <c r="KS15" i="18" a="1"/>
  <c r="KS15" i="18" s="1"/>
  <c r="KS7" i="18" a="1"/>
  <c r="KS7" i="18" s="1"/>
  <c r="KS17" i="2"/>
  <c r="KS9" i="2"/>
  <c r="KQ20" i="8"/>
  <c r="KS18" i="8"/>
  <c r="KS10" i="8"/>
  <c r="KS20" i="6" a="1"/>
  <c r="KS20" i="6" s="1"/>
  <c r="KS12" i="6" a="1"/>
  <c r="KS12" i="6" s="1"/>
  <c r="KS4" i="6" a="1"/>
  <c r="KS4" i="6" s="1"/>
  <c r="KS14" i="18" a="1"/>
  <c r="KS14" i="18" s="1"/>
  <c r="KS6" i="18" a="1"/>
  <c r="KS6" i="18" s="1"/>
  <c r="KS16" i="2"/>
  <c r="KS8" i="2"/>
  <c r="KQ7" i="8"/>
  <c r="KS17" i="8"/>
  <c r="KS9" i="8"/>
  <c r="KS19" i="6" a="1"/>
  <c r="KS19" i="6" s="1"/>
  <c r="KS11" i="6" a="1"/>
  <c r="KS11" i="6" s="1"/>
  <c r="KS3" i="18" a="1"/>
  <c r="KS3" i="18" s="1"/>
  <c r="KS13" i="18" a="1"/>
  <c r="KS13" i="18" s="1"/>
  <c r="KS5" i="18" a="1"/>
  <c r="KS5" i="18" s="1"/>
  <c r="KS15" i="2"/>
  <c r="KS7" i="2"/>
  <c r="KQ4" i="8"/>
  <c r="KS16" i="8"/>
  <c r="KS8" i="8"/>
  <c r="KS18" i="6" a="1"/>
  <c r="KS18" i="6" s="1"/>
  <c r="KS10" i="6" a="1"/>
  <c r="KS10" i="6" s="1"/>
  <c r="KS20" i="18" a="1"/>
  <c r="KS20" i="18" s="1"/>
  <c r="KS12" i="18" a="1"/>
  <c r="KS12" i="18" s="1"/>
  <c r="KS4" i="18" a="1"/>
  <c r="KS4" i="18" s="1"/>
  <c r="KS14" i="2"/>
  <c r="KS6" i="2"/>
  <c r="KQ6" i="6" a="1"/>
  <c r="KQ6" i="6" s="1"/>
  <c r="KQ19" i="18" a="1"/>
  <c r="KQ19" i="18" s="1"/>
  <c r="KQ16" i="18" a="1"/>
  <c r="KQ16" i="18" s="1"/>
  <c r="KQ15" i="2"/>
  <c r="KQ14" i="2"/>
  <c r="KQ19" i="8"/>
  <c r="KQ3" i="6" a="1"/>
  <c r="KQ3" i="6" s="1"/>
  <c r="KQ15" i="18" a="1"/>
  <c r="KQ15" i="18" s="1"/>
  <c r="KQ11" i="2"/>
  <c r="KQ16" i="8"/>
  <c r="KQ18" i="6" a="1"/>
  <c r="KQ18" i="6" s="1"/>
  <c r="KQ12" i="18" a="1"/>
  <c r="KQ12" i="18" s="1"/>
  <c r="KQ10" i="2"/>
  <c r="KQ15" i="8"/>
  <c r="KQ14" i="6" a="1"/>
  <c r="KQ14" i="6" s="1"/>
  <c r="KQ11" i="18" a="1"/>
  <c r="KQ11" i="18" s="1"/>
  <c r="KQ7" i="2"/>
  <c r="KQ12" i="8"/>
  <c r="KQ10" i="6" a="1"/>
  <c r="KQ10" i="6" s="1"/>
  <c r="KQ8" i="18" a="1"/>
  <c r="KQ8" i="18" s="1"/>
  <c r="KQ6" i="2"/>
  <c r="KQ11" i="8"/>
  <c r="KQ19" i="2"/>
  <c r="KQ8" i="8"/>
  <c r="KQ20" i="18" a="1"/>
  <c r="KQ20" i="18" s="1"/>
  <c r="KQ18" i="2"/>
  <c r="KQ18" i="8"/>
  <c r="KQ10" i="8"/>
  <c r="KQ20" i="6" a="1"/>
  <c r="KQ20" i="6" s="1"/>
  <c r="KQ12" i="6" a="1"/>
  <c r="KQ12" i="6" s="1"/>
  <c r="KQ4" i="6" a="1"/>
  <c r="KQ4" i="6" s="1"/>
  <c r="KQ14" i="18" a="1"/>
  <c r="KQ14" i="18" s="1"/>
  <c r="KQ7" i="18" a="1"/>
  <c r="KQ7" i="18" s="1"/>
  <c r="KQ17" i="2"/>
  <c r="KQ9" i="2"/>
  <c r="KQ13" i="6" a="1"/>
  <c r="KQ13" i="6" s="1"/>
  <c r="KQ5" i="6" a="1"/>
  <c r="KQ5" i="6" s="1"/>
  <c r="KQ17" i="8"/>
  <c r="KQ9" i="8"/>
  <c r="KQ3" i="18" a="1"/>
  <c r="KQ3" i="18" s="1"/>
  <c r="KQ13" i="18" a="1"/>
  <c r="KQ13" i="18" s="1"/>
  <c r="KQ6" i="18" a="1"/>
  <c r="KQ6" i="18" s="1"/>
  <c r="KQ16" i="2"/>
  <c r="KQ8" i="2"/>
  <c r="KQ9" i="6" a="1"/>
  <c r="KQ9" i="6" s="1"/>
  <c r="KQ3" i="2"/>
  <c r="KQ13" i="2"/>
  <c r="KQ5" i="2"/>
  <c r="KQ5" i="18" a="1"/>
  <c r="KQ5" i="18" s="1"/>
  <c r="KQ17" i="6" a="1"/>
  <c r="KQ17" i="6" s="1"/>
  <c r="KQ4" i="18" a="1"/>
  <c r="KQ4" i="18" s="1"/>
  <c r="EU2" i="13" l="1"/>
  <c r="EU3" i="13"/>
  <c r="EU4" i="13"/>
  <c r="EU5" i="13"/>
  <c r="EU6" i="13"/>
  <c r="EU7" i="13"/>
  <c r="EU8" i="13"/>
  <c r="EU9" i="13"/>
  <c r="EU10" i="13"/>
  <c r="EU11" i="13"/>
  <c r="EU12" i="13"/>
  <c r="EU13" i="13"/>
  <c r="EU14" i="13"/>
  <c r="EU15" i="13"/>
  <c r="EU16" i="13"/>
  <c r="EU17" i="13"/>
  <c r="EU18" i="13"/>
  <c r="EU19" i="13"/>
  <c r="KO18" i="18" l="1" a="1"/>
  <c r="KO18" i="18" s="1"/>
  <c r="KO18" i="6" a="1"/>
  <c r="KO18" i="6" s="1"/>
  <c r="KO18" i="8"/>
  <c r="KO18" i="2"/>
  <c r="KO10" i="18" a="1"/>
  <c r="KO10" i="18" s="1"/>
  <c r="KO10" i="6" a="1"/>
  <c r="KO10" i="6" s="1"/>
  <c r="KO10" i="8"/>
  <c r="KO10" i="2"/>
  <c r="KO16" i="6" a="1"/>
  <c r="KO16" i="6" s="1"/>
  <c r="KO16" i="2"/>
  <c r="KO16" i="8"/>
  <c r="KO16" i="18" a="1"/>
  <c r="KO16" i="18" s="1"/>
  <c r="KO8" i="6" a="1"/>
  <c r="KO8" i="6" s="1"/>
  <c r="KO8" i="2"/>
  <c r="KO8" i="8"/>
  <c r="KO8" i="18" a="1"/>
  <c r="KO8" i="18" s="1"/>
  <c r="KO17" i="18" a="1"/>
  <c r="KO17" i="18" s="1"/>
  <c r="KO17" i="6" a="1"/>
  <c r="KO17" i="6" s="1"/>
  <c r="KO17" i="8"/>
  <c r="KO17" i="2"/>
  <c r="KO15" i="6" a="1"/>
  <c r="KO15" i="6" s="1"/>
  <c r="KO15" i="2"/>
  <c r="KO15" i="8"/>
  <c r="KO15" i="18" a="1"/>
  <c r="KO15" i="18" s="1"/>
  <c r="KO7" i="6" a="1"/>
  <c r="KO7" i="6" s="1"/>
  <c r="KO7" i="8"/>
  <c r="KO7" i="2"/>
  <c r="KO7" i="18" a="1"/>
  <c r="KO7" i="18" s="1"/>
  <c r="KO14" i="8"/>
  <c r="KO14" i="2"/>
  <c r="KO14" i="18" a="1"/>
  <c r="KO14" i="18" s="1"/>
  <c r="KO14" i="6" a="1"/>
  <c r="KO14" i="6" s="1"/>
  <c r="KO6" i="8"/>
  <c r="KO6" i="2"/>
  <c r="KO6" i="18" a="1"/>
  <c r="KO6" i="18" s="1"/>
  <c r="KO6" i="6" a="1"/>
  <c r="KO6" i="6" s="1"/>
  <c r="KO9" i="6" a="1"/>
  <c r="KO9" i="6" s="1"/>
  <c r="KO9" i="8"/>
  <c r="KO9" i="2"/>
  <c r="KO9" i="18" a="1"/>
  <c r="KO9" i="18" s="1"/>
  <c r="KO13" i="8"/>
  <c r="KO13" i="18" a="1"/>
  <c r="KO13" i="18" s="1"/>
  <c r="KO13" i="2"/>
  <c r="KO13" i="6" a="1"/>
  <c r="KO13" i="6" s="1"/>
  <c r="KO5" i="8"/>
  <c r="KO5" i="2"/>
  <c r="KO5" i="18" a="1"/>
  <c r="KO5" i="18" s="1"/>
  <c r="KO5" i="6" a="1"/>
  <c r="KO5" i="6" s="1"/>
  <c r="KO20" i="2"/>
  <c r="KO20" i="6" a="1"/>
  <c r="KO20" i="6" s="1"/>
  <c r="KO20" i="8"/>
  <c r="KO20" i="18" a="1"/>
  <c r="KO20" i="18" s="1"/>
  <c r="KO12" i="2"/>
  <c r="KO12" i="18" a="1"/>
  <c r="KO12" i="18" s="1"/>
  <c r="KO12" i="6" a="1"/>
  <c r="KO12" i="6" s="1"/>
  <c r="KO12" i="8"/>
  <c r="KO4" i="2"/>
  <c r="KO4" i="18" a="1"/>
  <c r="KO4" i="18" s="1"/>
  <c r="KO4" i="6" a="1"/>
  <c r="KO4" i="6" s="1"/>
  <c r="KO4" i="8"/>
  <c r="KO19" i="18" a="1"/>
  <c r="KO19" i="18" s="1"/>
  <c r="KO19" i="6" a="1"/>
  <c r="KO19" i="6" s="1"/>
  <c r="KO19" i="8"/>
  <c r="KO19" i="2"/>
  <c r="KO11" i="18" a="1"/>
  <c r="KO11" i="18" s="1"/>
  <c r="KO11" i="6" a="1"/>
  <c r="KO11" i="6" s="1"/>
  <c r="KO11" i="8"/>
  <c r="KO11" i="2"/>
  <c r="KO3" i="8"/>
  <c r="KO3" i="2"/>
  <c r="KO3" i="18" a="1"/>
  <c r="KO3" i="18" s="1"/>
  <c r="KO3" i="6" a="1"/>
  <c r="KO3" i="6" s="1"/>
  <c r="ET2" i="13"/>
  <c r="KM3" i="2" s="1"/>
  <c r="ET3" i="13"/>
  <c r="KM4" i="2" s="1"/>
  <c r="ET4" i="13"/>
  <c r="KM5" i="2" s="1"/>
  <c r="ET5" i="13"/>
  <c r="KM6" i="18" s="1" a="1"/>
  <c r="KM6" i="18" s="1"/>
  <c r="ET6" i="13"/>
  <c r="KM7" i="8" s="1"/>
  <c r="ET7" i="13"/>
  <c r="KM8" i="2" s="1"/>
  <c r="ET8" i="13"/>
  <c r="KM9" i="6" s="1" a="1"/>
  <c r="KM9" i="6" s="1"/>
  <c r="ET9" i="13"/>
  <c r="KM10" i="18" s="1" a="1"/>
  <c r="KM10" i="18" s="1"/>
  <c r="ET10" i="13"/>
  <c r="KM11" i="18" s="1" a="1"/>
  <c r="KM11" i="18" s="1"/>
  <c r="ET11" i="13"/>
  <c r="KM12" i="2" s="1"/>
  <c r="ET12" i="13"/>
  <c r="KM13" i="2" s="1"/>
  <c r="ET13" i="13"/>
  <c r="KM14" i="18" s="1" a="1"/>
  <c r="KM14" i="18" s="1"/>
  <c r="ET14" i="13"/>
  <c r="KM15" i="2" s="1"/>
  <c r="ET15" i="13"/>
  <c r="KM16" i="2" s="1"/>
  <c r="ET16" i="13"/>
  <c r="KM17" i="6" s="1" a="1"/>
  <c r="KM17" i="6" s="1"/>
  <c r="ET17" i="13"/>
  <c r="KM18" i="18" s="1" a="1"/>
  <c r="KM18" i="18" s="1"/>
  <c r="ET18" i="13"/>
  <c r="KM19" i="18" s="1" a="1"/>
  <c r="KM19" i="18" s="1"/>
  <c r="ET19" i="13"/>
  <c r="KM20" i="2" s="1"/>
  <c r="KM15" i="6" l="1" a="1"/>
  <c r="KM15" i="6" s="1"/>
  <c r="KM6" i="6" a="1"/>
  <c r="KM6" i="6" s="1"/>
  <c r="KM6" i="8"/>
  <c r="KM17" i="18" a="1"/>
  <c r="KM17" i="18" s="1"/>
  <c r="KM16" i="6" a="1"/>
  <c r="KM16" i="6" s="1"/>
  <c r="KM16" i="18" a="1"/>
  <c r="KM16" i="18" s="1"/>
  <c r="KM14" i="6" a="1"/>
  <c r="KM14" i="6" s="1"/>
  <c r="KM9" i="18" a="1"/>
  <c r="KM9" i="18" s="1"/>
  <c r="KM12" i="18" a="1"/>
  <c r="KM12" i="18" s="1"/>
  <c r="KM16" i="8"/>
  <c r="KM8" i="6" a="1"/>
  <c r="KM8" i="6" s="1"/>
  <c r="KM8" i="18" a="1"/>
  <c r="KM8" i="18" s="1"/>
  <c r="KM15" i="8"/>
  <c r="KM7" i="6" a="1"/>
  <c r="KM7" i="6" s="1"/>
  <c r="KM4" i="18" a="1"/>
  <c r="KM4" i="18" s="1"/>
  <c r="KM14" i="8"/>
  <c r="KM14" i="2"/>
  <c r="KM8" i="8"/>
  <c r="KM20" i="18" a="1"/>
  <c r="KM20" i="18" s="1"/>
  <c r="KM6" i="2"/>
  <c r="KM5" i="8"/>
  <c r="KM20" i="8"/>
  <c r="KM19" i="8"/>
  <c r="KM11" i="8"/>
  <c r="KM3" i="6" a="1"/>
  <c r="KM3" i="6" s="1"/>
  <c r="KM13" i="6" a="1"/>
  <c r="KM13" i="6" s="1"/>
  <c r="KM5" i="6" a="1"/>
  <c r="KM5" i="6" s="1"/>
  <c r="KM15" i="18" a="1"/>
  <c r="KM15" i="18" s="1"/>
  <c r="KM7" i="18" a="1"/>
  <c r="KM7" i="18" s="1"/>
  <c r="KM17" i="2"/>
  <c r="KM9" i="2"/>
  <c r="KM13" i="8"/>
  <c r="KM11" i="2"/>
  <c r="KM12" i="8"/>
  <c r="KM10" i="2"/>
  <c r="KM18" i="8"/>
  <c r="KM10" i="8"/>
  <c r="KM20" i="6" a="1"/>
  <c r="KM20" i="6" s="1"/>
  <c r="KM12" i="6" a="1"/>
  <c r="KM12" i="6" s="1"/>
  <c r="KM4" i="6" a="1"/>
  <c r="KM4" i="6" s="1"/>
  <c r="KM3" i="8"/>
  <c r="KM19" i="2"/>
  <c r="KM4" i="8"/>
  <c r="KM18" i="2"/>
  <c r="KM17" i="8"/>
  <c r="KM9" i="8"/>
  <c r="KM19" i="6" a="1"/>
  <c r="KM19" i="6" s="1"/>
  <c r="KM11" i="6" a="1"/>
  <c r="KM11" i="6" s="1"/>
  <c r="KM3" i="18" a="1"/>
  <c r="KM3" i="18" s="1"/>
  <c r="KM13" i="18" a="1"/>
  <c r="KM13" i="18" s="1"/>
  <c r="KM5" i="18" a="1"/>
  <c r="KM5" i="18" s="1"/>
  <c r="KM7" i="2"/>
  <c r="KM18" i="6" a="1"/>
  <c r="KM18" i="6" s="1"/>
  <c r="KM10" i="6" a="1"/>
  <c r="KM10" i="6" s="1"/>
  <c r="ES2" i="13"/>
  <c r="ES3" i="13"/>
  <c r="ES4" i="13"/>
  <c r="ES5" i="13"/>
  <c r="ES6" i="13"/>
  <c r="ES7" i="13"/>
  <c r="ES8" i="13"/>
  <c r="ES9" i="13"/>
  <c r="ES10" i="13"/>
  <c r="ES11" i="13"/>
  <c r="ES12" i="13"/>
  <c r="ES13" i="13"/>
  <c r="ES14" i="13"/>
  <c r="ES15" i="13"/>
  <c r="ES16" i="13"/>
  <c r="ES17" i="13"/>
  <c r="ES18" i="13"/>
  <c r="ES19" i="13"/>
  <c r="KK8" i="6" l="1" a="1"/>
  <c r="KK8" i="6" s="1"/>
  <c r="KK8" i="8"/>
  <c r="KK8" i="2"/>
  <c r="KK8" i="18" a="1"/>
  <c r="KK8" i="18" s="1"/>
  <c r="KK15" i="8"/>
  <c r="KK15" i="2"/>
  <c r="KK15" i="18" a="1"/>
  <c r="KK15" i="18" s="1"/>
  <c r="KK15" i="6" a="1"/>
  <c r="KK15" i="6" s="1"/>
  <c r="KK7" i="8"/>
  <c r="KK7" i="2"/>
  <c r="KK7" i="18" a="1"/>
  <c r="KK7" i="18" s="1"/>
  <c r="KK7" i="6" a="1"/>
  <c r="KK7" i="6" s="1"/>
  <c r="KK17" i="6" a="1"/>
  <c r="KK17" i="6" s="1"/>
  <c r="KK17" i="8"/>
  <c r="KK17" i="2"/>
  <c r="KK17" i="18" a="1"/>
  <c r="KK17" i="18" s="1"/>
  <c r="KK16" i="6" a="1"/>
  <c r="KK16" i="6" s="1"/>
  <c r="KK16" i="8"/>
  <c r="KK16" i="2"/>
  <c r="KK16" i="18" a="1"/>
  <c r="KK16" i="18" s="1"/>
  <c r="KK14" i="8"/>
  <c r="KK14" i="2"/>
  <c r="KK14" i="18" a="1"/>
  <c r="KK14" i="18" s="1"/>
  <c r="KK14" i="6" a="1"/>
  <c r="KK14" i="6" s="1"/>
  <c r="KK6" i="8"/>
  <c r="KK6" i="2"/>
  <c r="KK6" i="18" a="1"/>
  <c r="KK6" i="18" s="1"/>
  <c r="KK6" i="6" a="1"/>
  <c r="KK6" i="6" s="1"/>
  <c r="KK5" i="2"/>
  <c r="KK5" i="18" a="1"/>
  <c r="KK5" i="18" s="1"/>
  <c r="KK5" i="6" a="1"/>
  <c r="KK5" i="6" s="1"/>
  <c r="KK5" i="8"/>
  <c r="KK10" i="18" a="1"/>
  <c r="KK10" i="18" s="1"/>
  <c r="KK10" i="6" a="1"/>
  <c r="KK10" i="6" s="1"/>
  <c r="KK10" i="8"/>
  <c r="KK10" i="2"/>
  <c r="KK13" i="2"/>
  <c r="KK13" i="18" a="1"/>
  <c r="KK13" i="18" s="1"/>
  <c r="KK13" i="6" a="1"/>
  <c r="KK13" i="6" s="1"/>
  <c r="KK13" i="8"/>
  <c r="KK20" i="2"/>
  <c r="KK20" i="18" a="1"/>
  <c r="KK20" i="18" s="1"/>
  <c r="KK20" i="6" a="1"/>
  <c r="KK20" i="6" s="1"/>
  <c r="KK20" i="8"/>
  <c r="KK12" i="2"/>
  <c r="KK12" i="18" a="1"/>
  <c r="KK12" i="18" s="1"/>
  <c r="KK12" i="6" a="1"/>
  <c r="KK12" i="6" s="1"/>
  <c r="KK12" i="8"/>
  <c r="KK4" i="2"/>
  <c r="KK4" i="18" a="1"/>
  <c r="KK4" i="18" s="1"/>
  <c r="KK4" i="6" a="1"/>
  <c r="KK4" i="6" s="1"/>
  <c r="KK4" i="8"/>
  <c r="KK18" i="18" a="1"/>
  <c r="KK18" i="18" s="1"/>
  <c r="KK18" i="6" a="1"/>
  <c r="KK18" i="6" s="1"/>
  <c r="KK18" i="8"/>
  <c r="KK18" i="2"/>
  <c r="KK9" i="6" a="1"/>
  <c r="KK9" i="6" s="1"/>
  <c r="KK9" i="8"/>
  <c r="KK9" i="2"/>
  <c r="KK9" i="18" a="1"/>
  <c r="KK9" i="18" s="1"/>
  <c r="KK19" i="18" a="1"/>
  <c r="KK19" i="18" s="1"/>
  <c r="KK19" i="6" a="1"/>
  <c r="KK19" i="6" s="1"/>
  <c r="KK19" i="8"/>
  <c r="KK19" i="2"/>
  <c r="KK11" i="18" a="1"/>
  <c r="KK11" i="18" s="1"/>
  <c r="KK11" i="6" a="1"/>
  <c r="KK11" i="6" s="1"/>
  <c r="KK11" i="8"/>
  <c r="KK11" i="2"/>
  <c r="KK3" i="2"/>
  <c r="KK3" i="18" a="1"/>
  <c r="KK3" i="18" s="1"/>
  <c r="KK3" i="6" a="1"/>
  <c r="KK3" i="6" s="1"/>
  <c r="KK3" i="8"/>
  <c r="ER2" i="13" l="1"/>
  <c r="KI3" i="8" s="1"/>
  <c r="ER3" i="13"/>
  <c r="KI4" i="2" s="1"/>
  <c r="ER4" i="13"/>
  <c r="KI5" i="8" s="1"/>
  <c r="ER5" i="13"/>
  <c r="KI6" i="8" s="1"/>
  <c r="ER6" i="13"/>
  <c r="KI7" i="6" s="1" a="1"/>
  <c r="KI7" i="6" s="1"/>
  <c r="ER7" i="13"/>
  <c r="KI8" i="6" s="1" a="1"/>
  <c r="KI8" i="6" s="1"/>
  <c r="ER8" i="13"/>
  <c r="KI9" i="6" s="1" a="1"/>
  <c r="KI9" i="6" s="1"/>
  <c r="ER9" i="13"/>
  <c r="KI10" i="18" s="1" a="1"/>
  <c r="KI10" i="18" s="1"/>
  <c r="ER10" i="13"/>
  <c r="KI11" i="18" s="1" a="1"/>
  <c r="KI11" i="18" s="1"/>
  <c r="ER11" i="13"/>
  <c r="KI12" i="2" s="1"/>
  <c r="ER12" i="13"/>
  <c r="KI13" i="8" s="1"/>
  <c r="ER13" i="13"/>
  <c r="KI14" i="8" s="1"/>
  <c r="ER14" i="13"/>
  <c r="KI15" i="6" s="1" a="1"/>
  <c r="KI15" i="6" s="1"/>
  <c r="ER15" i="13"/>
  <c r="KI16" i="6" s="1" a="1"/>
  <c r="KI16" i="6" s="1"/>
  <c r="ER16" i="13"/>
  <c r="KI17" i="6" s="1" a="1"/>
  <c r="KI17" i="6" s="1"/>
  <c r="ER17" i="13"/>
  <c r="KI18" i="18" s="1" a="1"/>
  <c r="KI18" i="18" s="1"/>
  <c r="ER18" i="13"/>
  <c r="KI19" i="18" s="1" a="1"/>
  <c r="KI19" i="18" s="1"/>
  <c r="ER19" i="13"/>
  <c r="KI20" i="2" s="1"/>
  <c r="KI3" i="6" l="1" a="1"/>
  <c r="KI3" i="6" s="1"/>
  <c r="KI13" i="6" a="1"/>
  <c r="KI13" i="6" s="1"/>
  <c r="KI10" i="2"/>
  <c r="KI19" i="8"/>
  <c r="KI11" i="8"/>
  <c r="KI5" i="6" a="1"/>
  <c r="KI5" i="6" s="1"/>
  <c r="KI18" i="2"/>
  <c r="KI20" i="8"/>
  <c r="KI12" i="8"/>
  <c r="KI4" i="8"/>
  <c r="KI14" i="6" a="1"/>
  <c r="KI14" i="6" s="1"/>
  <c r="KI6" i="6" a="1"/>
  <c r="KI6" i="6" s="1"/>
  <c r="KI17" i="18" a="1"/>
  <c r="KI17" i="18" s="1"/>
  <c r="KI9" i="18" a="1"/>
  <c r="KI9" i="18" s="1"/>
  <c r="KI19" i="2"/>
  <c r="KI11" i="2"/>
  <c r="KI18" i="8"/>
  <c r="KI10" i="8"/>
  <c r="KI20" i="6" a="1"/>
  <c r="KI20" i="6" s="1"/>
  <c r="KI12" i="6" a="1"/>
  <c r="KI12" i="6" s="1"/>
  <c r="KI4" i="6" a="1"/>
  <c r="KI4" i="6" s="1"/>
  <c r="KI15" i="18" a="1"/>
  <c r="KI15" i="18" s="1"/>
  <c r="KI7" i="18" a="1"/>
  <c r="KI7" i="18" s="1"/>
  <c r="KI17" i="2"/>
  <c r="KI9" i="2"/>
  <c r="KI16" i="18" a="1"/>
  <c r="KI16" i="18" s="1"/>
  <c r="KI17" i="8"/>
  <c r="KI9" i="8"/>
  <c r="KI19" i="6" a="1"/>
  <c r="KI19" i="6" s="1"/>
  <c r="KI11" i="6" a="1"/>
  <c r="KI11" i="6" s="1"/>
  <c r="KI3" i="18" a="1"/>
  <c r="KI3" i="18" s="1"/>
  <c r="KI14" i="18" a="1"/>
  <c r="KI14" i="18" s="1"/>
  <c r="KI6" i="18" a="1"/>
  <c r="KI6" i="18" s="1"/>
  <c r="KI16" i="2"/>
  <c r="KI8" i="2"/>
  <c r="KI16" i="8"/>
  <c r="KI8" i="8"/>
  <c r="KI18" i="6" a="1"/>
  <c r="KI18" i="6" s="1"/>
  <c r="KI10" i="6" a="1"/>
  <c r="KI10" i="6" s="1"/>
  <c r="KI20" i="18" a="1"/>
  <c r="KI20" i="18" s="1"/>
  <c r="KI13" i="18" a="1"/>
  <c r="KI13" i="18" s="1"/>
  <c r="KI5" i="18" a="1"/>
  <c r="KI5" i="18" s="1"/>
  <c r="KI15" i="2"/>
  <c r="KI7" i="2"/>
  <c r="KI8" i="18" a="1"/>
  <c r="KI8" i="18" s="1"/>
  <c r="KI15" i="8"/>
  <c r="KI7" i="8"/>
  <c r="KI12" i="18" a="1"/>
  <c r="KI12" i="18" s="1"/>
  <c r="KI4" i="18" a="1"/>
  <c r="KI4" i="18" s="1"/>
  <c r="KI14" i="2"/>
  <c r="KI6" i="2"/>
  <c r="KI3" i="2"/>
  <c r="KI13" i="2"/>
  <c r="KI5" i="2"/>
  <c r="EQ2" i="13"/>
  <c r="EQ3" i="13"/>
  <c r="EQ4" i="13"/>
  <c r="EQ5" i="13"/>
  <c r="EQ6" i="13"/>
  <c r="EQ7" i="13"/>
  <c r="EQ8" i="13"/>
  <c r="EQ9" i="13"/>
  <c r="EQ10" i="13"/>
  <c r="EQ11" i="13"/>
  <c r="EQ12" i="13"/>
  <c r="EQ13" i="13"/>
  <c r="EQ14" i="13"/>
  <c r="EQ15" i="13"/>
  <c r="EQ16" i="13"/>
  <c r="EQ17" i="13"/>
  <c r="EQ18" i="13"/>
  <c r="EQ19" i="13"/>
  <c r="KG18" i="2" l="1"/>
  <c r="KG18" i="6" a="1"/>
  <c r="KG18" i="6" s="1"/>
  <c r="KG18" i="8"/>
  <c r="KG18" i="18" a="1"/>
  <c r="KG18" i="18" s="1"/>
  <c r="KG10" i="2"/>
  <c r="KG10" i="6" a="1"/>
  <c r="KG10" i="6" s="1"/>
  <c r="KG10" i="18" a="1"/>
  <c r="KG10" i="18" s="1"/>
  <c r="KG10" i="8"/>
  <c r="KG16" i="2"/>
  <c r="KG16" i="8"/>
  <c r="KG16" i="6" a="1"/>
  <c r="KG16" i="6" s="1"/>
  <c r="KG16" i="18" a="1"/>
  <c r="KG16" i="18" s="1"/>
  <c r="KG8" i="2"/>
  <c r="KG8" i="8"/>
  <c r="KG8" i="6" a="1"/>
  <c r="KG8" i="6" s="1"/>
  <c r="KG8" i="18" a="1"/>
  <c r="KG8" i="18" s="1"/>
  <c r="KG15" i="2"/>
  <c r="KG15" i="18" a="1"/>
  <c r="KG15" i="18" s="1"/>
  <c r="KG15" i="6" a="1"/>
  <c r="KG15" i="6" s="1"/>
  <c r="KG15" i="8"/>
  <c r="KG7" i="2"/>
  <c r="KG7" i="18" a="1"/>
  <c r="KG7" i="18" s="1"/>
  <c r="KG7" i="8"/>
  <c r="KG7" i="6" a="1"/>
  <c r="KG7" i="6" s="1"/>
  <c r="KG14" i="2"/>
  <c r="KG14" i="18" a="1"/>
  <c r="KG14" i="18" s="1"/>
  <c r="KG14" i="6" a="1"/>
  <c r="KG14" i="6" s="1"/>
  <c r="KG14" i="8"/>
  <c r="KG6" i="2"/>
  <c r="KG6" i="8"/>
  <c r="KG6" i="18" a="1"/>
  <c r="KG6" i="18" s="1"/>
  <c r="KG6" i="6" a="1"/>
  <c r="KG6" i="6" s="1"/>
  <c r="KG13" i="2"/>
  <c r="KG13" i="18" a="1"/>
  <c r="KG13" i="18" s="1"/>
  <c r="KG13" i="8"/>
  <c r="KG13" i="6" a="1"/>
  <c r="KG13" i="6" s="1"/>
  <c r="KG5" i="2"/>
  <c r="KG5" i="18" a="1"/>
  <c r="KG5" i="18" s="1"/>
  <c r="KG5" i="8"/>
  <c r="KG5" i="6" a="1"/>
  <c r="KG5" i="6" s="1"/>
  <c r="KG9" i="2"/>
  <c r="KG9" i="8"/>
  <c r="KG9" i="18" a="1"/>
  <c r="KG9" i="18" s="1"/>
  <c r="KG9" i="6" a="1"/>
  <c r="KG9" i="6" s="1"/>
  <c r="KG20" i="2"/>
  <c r="KG20" i="18" a="1"/>
  <c r="KG20" i="18" s="1"/>
  <c r="KG20" i="8"/>
  <c r="KG20" i="6" a="1"/>
  <c r="KG20" i="6" s="1"/>
  <c r="KG12" i="2"/>
  <c r="KG12" i="18" a="1"/>
  <c r="KG12" i="18" s="1"/>
  <c r="KG12" i="6" a="1"/>
  <c r="KG12" i="6" s="1"/>
  <c r="KG12" i="8"/>
  <c r="KG4" i="2"/>
  <c r="KG4" i="18" a="1"/>
  <c r="KG4" i="18" s="1"/>
  <c r="KG4" i="6" a="1"/>
  <c r="KG4" i="6" s="1"/>
  <c r="KG4" i="8"/>
  <c r="KG17" i="2"/>
  <c r="KG17" i="18" a="1"/>
  <c r="KG17" i="18" s="1"/>
  <c r="KG17" i="8"/>
  <c r="KG17" i="6" a="1"/>
  <c r="KG17" i="6" s="1"/>
  <c r="KG19" i="2"/>
  <c r="KG19" i="6" a="1"/>
  <c r="KG19" i="6" s="1"/>
  <c r="KG19" i="8"/>
  <c r="KG19" i="18" a="1"/>
  <c r="KG19" i="18" s="1"/>
  <c r="KG11" i="2"/>
  <c r="KG11" i="6" a="1"/>
  <c r="KG11" i="6" s="1"/>
  <c r="KG11" i="8"/>
  <c r="KG11" i="18" a="1"/>
  <c r="KG11" i="18" s="1"/>
  <c r="KG3" i="2"/>
  <c r="KG3" i="18" a="1"/>
  <c r="KG3" i="18" s="1"/>
  <c r="KG3" i="6" a="1"/>
  <c r="KG3" i="6" s="1"/>
  <c r="KG3" i="8"/>
  <c r="EP2" i="13"/>
  <c r="EP3" i="13"/>
  <c r="EP4" i="13"/>
  <c r="EP5" i="13"/>
  <c r="EP6" i="13"/>
  <c r="EP7" i="13"/>
  <c r="EP8" i="13"/>
  <c r="EP9" i="13"/>
  <c r="EP10" i="13"/>
  <c r="EP11" i="13"/>
  <c r="EP12" i="13"/>
  <c r="EP13" i="13"/>
  <c r="EP14" i="13"/>
  <c r="EP15" i="13"/>
  <c r="EP16" i="13"/>
  <c r="EP17" i="13"/>
  <c r="EP18" i="13"/>
  <c r="EP19" i="13"/>
  <c r="KE12" i="2" l="1"/>
  <c r="KE12" i="8"/>
  <c r="KE12" i="18" a="1"/>
  <c r="KE12" i="18" s="1"/>
  <c r="KE12" i="6" a="1"/>
  <c r="KE12" i="6" s="1"/>
  <c r="KE19" i="18" a="1"/>
  <c r="KE19" i="18" s="1"/>
  <c r="KE19" i="8"/>
  <c r="KE19" i="6" a="1"/>
  <c r="KE19" i="6" s="1"/>
  <c r="KE19" i="2"/>
  <c r="KE11" i="18" a="1"/>
  <c r="KE11" i="18" s="1"/>
  <c r="KE11" i="6" a="1"/>
  <c r="KE11" i="6" s="1"/>
  <c r="KE11" i="8"/>
  <c r="KE11" i="2"/>
  <c r="KE3" i="2"/>
  <c r="KE3" i="18" a="1"/>
  <c r="KE3" i="18" s="1"/>
  <c r="KE3" i="6" a="1"/>
  <c r="KE3" i="6" s="1"/>
  <c r="KE3" i="8"/>
  <c r="KE18" i="18" a="1"/>
  <c r="KE18" i="18" s="1"/>
  <c r="KE18" i="6" a="1"/>
  <c r="KE18" i="6" s="1"/>
  <c r="KE18" i="8"/>
  <c r="KE18" i="2"/>
  <c r="KE10" i="18" a="1"/>
  <c r="KE10" i="18" s="1"/>
  <c r="KE10" i="6" a="1"/>
  <c r="KE10" i="6" s="1"/>
  <c r="KE10" i="8"/>
  <c r="KE10" i="2"/>
  <c r="KE20" i="2"/>
  <c r="KE20" i="18" a="1"/>
  <c r="KE20" i="18" s="1"/>
  <c r="KE20" i="6" a="1"/>
  <c r="KE20" i="6" s="1"/>
  <c r="KE20" i="8"/>
  <c r="KE17" i="6" a="1"/>
  <c r="KE17" i="6" s="1"/>
  <c r="KE17" i="8"/>
  <c r="KE17" i="2"/>
  <c r="KE17" i="18" a="1"/>
  <c r="KE17" i="18" s="1"/>
  <c r="KE16" i="6" a="1"/>
  <c r="KE16" i="6" s="1"/>
  <c r="KE16" i="18" a="1"/>
  <c r="KE16" i="18" s="1"/>
  <c r="KE16" i="8"/>
  <c r="KE16" i="2"/>
  <c r="KE8" i="6" a="1"/>
  <c r="KE8" i="6" s="1"/>
  <c r="KE8" i="8"/>
  <c r="KE8" i="18" a="1"/>
  <c r="KE8" i="18" s="1"/>
  <c r="KE8" i="2"/>
  <c r="KE15" i="8"/>
  <c r="KE15" i="2"/>
  <c r="KE15" i="18" a="1"/>
  <c r="KE15" i="18" s="1"/>
  <c r="KE15" i="6" a="1"/>
  <c r="KE15" i="6" s="1"/>
  <c r="KE7" i="2"/>
  <c r="KE7" i="18" a="1"/>
  <c r="KE7" i="18" s="1"/>
  <c r="KE7" i="6" a="1"/>
  <c r="KE7" i="6" s="1"/>
  <c r="KE7" i="8"/>
  <c r="KE4" i="2"/>
  <c r="KE4" i="18" a="1"/>
  <c r="KE4" i="18" s="1"/>
  <c r="KE4" i="6" a="1"/>
  <c r="KE4" i="6" s="1"/>
  <c r="KE4" i="8"/>
  <c r="KE9" i="8"/>
  <c r="KE9" i="2"/>
  <c r="KE9" i="18" a="1"/>
  <c r="KE9" i="18" s="1"/>
  <c r="KE9" i="6" a="1"/>
  <c r="KE9" i="6" s="1"/>
  <c r="KE14" i="8"/>
  <c r="KE14" i="2"/>
  <c r="KE14" i="18" a="1"/>
  <c r="KE14" i="18" s="1"/>
  <c r="KE14" i="6" a="1"/>
  <c r="KE14" i="6" s="1"/>
  <c r="KE6" i="2"/>
  <c r="KE6" i="6" a="1"/>
  <c r="KE6" i="6" s="1"/>
  <c r="KE6" i="18" a="1"/>
  <c r="KE6" i="18" s="1"/>
  <c r="KE6" i="8"/>
  <c r="KE13" i="2"/>
  <c r="KE13" i="18" a="1"/>
  <c r="KE13" i="18" s="1"/>
  <c r="KE13" i="6" a="1"/>
  <c r="KE13" i="6" s="1"/>
  <c r="KE13" i="8"/>
  <c r="KE5" i="2"/>
  <c r="KE5" i="6" a="1"/>
  <c r="KE5" i="6" s="1"/>
  <c r="KE5" i="18" a="1"/>
  <c r="KE5" i="18" s="1"/>
  <c r="KE5" i="8"/>
  <c r="EO2" i="13" l="1"/>
  <c r="EO3" i="13"/>
  <c r="EO4" i="13"/>
  <c r="EO5" i="13"/>
  <c r="EO6" i="13"/>
  <c r="EO7" i="13"/>
  <c r="EO8" i="13"/>
  <c r="EO9" i="13"/>
  <c r="EO10" i="13"/>
  <c r="EO11" i="13"/>
  <c r="EO12" i="13"/>
  <c r="EO13" i="13"/>
  <c r="EO14" i="13"/>
  <c r="EO15" i="13"/>
  <c r="EO16" i="13"/>
  <c r="EO17" i="13"/>
  <c r="EO18" i="13"/>
  <c r="EO19" i="13"/>
  <c r="KC10" i="18" l="1" a="1"/>
  <c r="KC10" i="18" s="1"/>
  <c r="KC10" i="6" a="1"/>
  <c r="KC10" i="6" s="1"/>
  <c r="KC10" i="2"/>
  <c r="KC10" i="8"/>
  <c r="KC17" i="6" a="1"/>
  <c r="KC17" i="6" s="1"/>
  <c r="KC17" i="18" a="1"/>
  <c r="KC17" i="18" s="1"/>
  <c r="KC17" i="8"/>
  <c r="KC17" i="2"/>
  <c r="KC9" i="6" a="1"/>
  <c r="KC9" i="6" s="1"/>
  <c r="KC9" i="8"/>
  <c r="KC9" i="18" a="1"/>
  <c r="KC9" i="18" s="1"/>
  <c r="KC9" i="2"/>
  <c r="KC18" i="18" a="1"/>
  <c r="KC18" i="18" s="1"/>
  <c r="KC18" i="8"/>
  <c r="KC18" i="6" a="1"/>
  <c r="KC18" i="6" s="1"/>
  <c r="KC18" i="2"/>
  <c r="KC16" i="6" a="1"/>
  <c r="KC16" i="6" s="1"/>
  <c r="KC16" i="18" a="1"/>
  <c r="KC16" i="18" s="1"/>
  <c r="KC16" i="8"/>
  <c r="KC16" i="2"/>
  <c r="KC8" i="6" a="1"/>
  <c r="KC8" i="6" s="1"/>
  <c r="KC8" i="8"/>
  <c r="KC8" i="2"/>
  <c r="KC8" i="18" a="1"/>
  <c r="KC8" i="18" s="1"/>
  <c r="KC14" i="8"/>
  <c r="KC14" i="2"/>
  <c r="KC14" i="6" a="1"/>
  <c r="KC14" i="6" s="1"/>
  <c r="KC14" i="18" a="1"/>
  <c r="KC14" i="18" s="1"/>
  <c r="KC6" i="8"/>
  <c r="KC6" i="6" a="1"/>
  <c r="KC6" i="6" s="1"/>
  <c r="KC6" i="2"/>
  <c r="KC6" i="18" a="1"/>
  <c r="KC6" i="18" s="1"/>
  <c r="KC13" i="8"/>
  <c r="KC13" i="2"/>
  <c r="KC13" i="18" a="1"/>
  <c r="KC13" i="18" s="1"/>
  <c r="KC13" i="6" a="1"/>
  <c r="KC13" i="6" s="1"/>
  <c r="KC5" i="2"/>
  <c r="KC5" i="8"/>
  <c r="KC5" i="18" a="1"/>
  <c r="KC5" i="18" s="1"/>
  <c r="KC5" i="6" a="1"/>
  <c r="KC5" i="6" s="1"/>
  <c r="KC7" i="8"/>
  <c r="KC7" i="2"/>
  <c r="KC7" i="6" a="1"/>
  <c r="KC7" i="6" s="1"/>
  <c r="KC7" i="18" a="1"/>
  <c r="KC7" i="18" s="1"/>
  <c r="KC20" i="2"/>
  <c r="KC20" i="18" a="1"/>
  <c r="KC20" i="18" s="1"/>
  <c r="KC20" i="6" a="1"/>
  <c r="KC20" i="6" s="1"/>
  <c r="KC20" i="8"/>
  <c r="KC12" i="2"/>
  <c r="KC12" i="18" a="1"/>
  <c r="KC12" i="18" s="1"/>
  <c r="KC12" i="6" a="1"/>
  <c r="KC12" i="6" s="1"/>
  <c r="KC12" i="8"/>
  <c r="KC4" i="2"/>
  <c r="KC4" i="18" a="1"/>
  <c r="KC4" i="18" s="1"/>
  <c r="KC4" i="8"/>
  <c r="KC4" i="6" a="1"/>
  <c r="KC4" i="6" s="1"/>
  <c r="KC15" i="8"/>
  <c r="KC15" i="2"/>
  <c r="KC15" i="18" a="1"/>
  <c r="KC15" i="18" s="1"/>
  <c r="KC15" i="6" a="1"/>
  <c r="KC15" i="6" s="1"/>
  <c r="KC19" i="2"/>
  <c r="KC19" i="18" a="1"/>
  <c r="KC19" i="18" s="1"/>
  <c r="KC19" i="8"/>
  <c r="KC19" i="6" a="1"/>
  <c r="KC19" i="6" s="1"/>
  <c r="KC11" i="18" a="1"/>
  <c r="KC11" i="18" s="1"/>
  <c r="KC11" i="8"/>
  <c r="KC11" i="2"/>
  <c r="KC11" i="6" a="1"/>
  <c r="KC11" i="6" s="1"/>
  <c r="KC3" i="2"/>
  <c r="KC3" i="18" a="1"/>
  <c r="KC3" i="18" s="1"/>
  <c r="KC3" i="8"/>
  <c r="KC3" i="6" a="1"/>
  <c r="KC3" i="6" s="1"/>
  <c r="EN2" i="13"/>
  <c r="KA3" i="2" s="1"/>
  <c r="EN3" i="13"/>
  <c r="KA4" i="2" s="1"/>
  <c r="EN4" i="13"/>
  <c r="KA5" i="2" s="1"/>
  <c r="EN5" i="13"/>
  <c r="KA6" i="8" s="1"/>
  <c r="EN6" i="13"/>
  <c r="KA7" i="8" s="1"/>
  <c r="EN7" i="13"/>
  <c r="KA8" i="6" s="1" a="1"/>
  <c r="KA8" i="6" s="1"/>
  <c r="EN8" i="13"/>
  <c r="KA9" i="6" s="1" a="1"/>
  <c r="KA9" i="6" s="1"/>
  <c r="EN9" i="13"/>
  <c r="KA10" i="18" s="1" a="1"/>
  <c r="KA10" i="18" s="1"/>
  <c r="EN10" i="13"/>
  <c r="KA11" i="18" s="1" a="1"/>
  <c r="KA11" i="18" s="1"/>
  <c r="EN11" i="13"/>
  <c r="KA12" i="2" s="1"/>
  <c r="EN12" i="13"/>
  <c r="KA13" i="2" s="1"/>
  <c r="EN13" i="13"/>
  <c r="KA14" i="8" s="1"/>
  <c r="EN14" i="13"/>
  <c r="KA15" i="8" s="1"/>
  <c r="EN15" i="13"/>
  <c r="KA16" i="6" s="1" a="1"/>
  <c r="KA16" i="6" s="1"/>
  <c r="EN16" i="13"/>
  <c r="KA17" i="6" s="1" a="1"/>
  <c r="KA17" i="6" s="1"/>
  <c r="EN17" i="13"/>
  <c r="KA18" i="18" s="1" a="1"/>
  <c r="KA18" i="18" s="1"/>
  <c r="EN18" i="13"/>
  <c r="KA19" i="18" s="1" a="1"/>
  <c r="KA19" i="18" s="1"/>
  <c r="EN19" i="13"/>
  <c r="KA20" i="2" s="1"/>
  <c r="KA3" i="8" l="1"/>
  <c r="KA13" i="8"/>
  <c r="KA5" i="8"/>
  <c r="KA15" i="6" a="1"/>
  <c r="KA15" i="6" s="1"/>
  <c r="KA7" i="6" a="1"/>
  <c r="KA7" i="6" s="1"/>
  <c r="KA17" i="18" a="1"/>
  <c r="KA17" i="18" s="1"/>
  <c r="KA9" i="18" a="1"/>
  <c r="KA9" i="18" s="1"/>
  <c r="KA19" i="2"/>
  <c r="KA11" i="2"/>
  <c r="KA20" i="8"/>
  <c r="KA12" i="8"/>
  <c r="KA4" i="8"/>
  <c r="KA14" i="6" a="1"/>
  <c r="KA14" i="6" s="1"/>
  <c r="KA6" i="6" a="1"/>
  <c r="KA6" i="6" s="1"/>
  <c r="KA16" i="18" a="1"/>
  <c r="KA16" i="18" s="1"/>
  <c r="KA8" i="18" a="1"/>
  <c r="KA8" i="18" s="1"/>
  <c r="KA18" i="2"/>
  <c r="KA10" i="2"/>
  <c r="KA19" i="8"/>
  <c r="KA11" i="8"/>
  <c r="KA3" i="6" a="1"/>
  <c r="KA3" i="6" s="1"/>
  <c r="KA13" i="6" a="1"/>
  <c r="KA13" i="6" s="1"/>
  <c r="KA5" i="6" a="1"/>
  <c r="KA5" i="6" s="1"/>
  <c r="KA15" i="18" a="1"/>
  <c r="KA15" i="18" s="1"/>
  <c r="KA7" i="18" a="1"/>
  <c r="KA7" i="18" s="1"/>
  <c r="KA17" i="2"/>
  <c r="KA9" i="2"/>
  <c r="KA18" i="8"/>
  <c r="KA10" i="8"/>
  <c r="KA20" i="6" a="1"/>
  <c r="KA20" i="6" s="1"/>
  <c r="KA12" i="6" a="1"/>
  <c r="KA12" i="6" s="1"/>
  <c r="KA4" i="6" a="1"/>
  <c r="KA4" i="6" s="1"/>
  <c r="KA14" i="18" a="1"/>
  <c r="KA14" i="18" s="1"/>
  <c r="KA6" i="18" a="1"/>
  <c r="KA6" i="18" s="1"/>
  <c r="KA16" i="2"/>
  <c r="KA8" i="2"/>
  <c r="KA17" i="8"/>
  <c r="KA9" i="8"/>
  <c r="KA19" i="6" a="1"/>
  <c r="KA19" i="6" s="1"/>
  <c r="KA11" i="6" a="1"/>
  <c r="KA11" i="6" s="1"/>
  <c r="KA3" i="18" a="1"/>
  <c r="KA3" i="18" s="1"/>
  <c r="KA13" i="18" a="1"/>
  <c r="KA13" i="18" s="1"/>
  <c r="KA5" i="18" a="1"/>
  <c r="KA5" i="18" s="1"/>
  <c r="KA15" i="2"/>
  <c r="KA7" i="2"/>
  <c r="KA16" i="8"/>
  <c r="KA8" i="8"/>
  <c r="KA18" i="6" a="1"/>
  <c r="KA18" i="6" s="1"/>
  <c r="KA10" i="6" a="1"/>
  <c r="KA10" i="6" s="1"/>
  <c r="KA20" i="18" a="1"/>
  <c r="KA20" i="18" s="1"/>
  <c r="KA12" i="18" a="1"/>
  <c r="KA12" i="18" s="1"/>
  <c r="KA4" i="18" a="1"/>
  <c r="KA4" i="18" s="1"/>
  <c r="KA14" i="2"/>
  <c r="KA6" i="2"/>
  <c r="EM2" i="13"/>
  <c r="JY3" i="18" s="1" a="1"/>
  <c r="JY3" i="18" s="1"/>
  <c r="EM3" i="13"/>
  <c r="JY4" i="2" s="1"/>
  <c r="EM4" i="13"/>
  <c r="JY5" i="2" s="1"/>
  <c r="EM5" i="13"/>
  <c r="JY6" i="2" s="1"/>
  <c r="EM6" i="13"/>
  <c r="JY7" i="2" s="1"/>
  <c r="EM7" i="13"/>
  <c r="JY8" i="18" s="1" a="1"/>
  <c r="JY8" i="18" s="1"/>
  <c r="EM8" i="13"/>
  <c r="JY9" i="8" s="1"/>
  <c r="EM9" i="13"/>
  <c r="JY10" i="8" s="1"/>
  <c r="EM10" i="13"/>
  <c r="JY11" i="8" s="1"/>
  <c r="EM11" i="13"/>
  <c r="JY12" i="2" s="1"/>
  <c r="EM12" i="13"/>
  <c r="JY13" i="2" s="1"/>
  <c r="EM13" i="13"/>
  <c r="JY14" i="6" s="1" a="1"/>
  <c r="JY14" i="6" s="1"/>
  <c r="EM14" i="13"/>
  <c r="JY15" i="18" s="1" a="1"/>
  <c r="JY15" i="18" s="1"/>
  <c r="EM15" i="13"/>
  <c r="JY16" i="18" s="1" a="1"/>
  <c r="JY16" i="18" s="1"/>
  <c r="EM16" i="13"/>
  <c r="JY17" i="8" s="1"/>
  <c r="EM17" i="13"/>
  <c r="JY18" i="8" s="1"/>
  <c r="EM18" i="13"/>
  <c r="JY19" i="6" s="1" a="1"/>
  <c r="JY19" i="6" s="1"/>
  <c r="EM19" i="13"/>
  <c r="JY20" i="2" s="1"/>
  <c r="JY19" i="2" l="1"/>
  <c r="JY16" i="8"/>
  <c r="JY11" i="2"/>
  <c r="JY8" i="8"/>
  <c r="JY20" i="18" a="1"/>
  <c r="JY20" i="18" s="1"/>
  <c r="JY8" i="6" a="1"/>
  <c r="JY8" i="6" s="1"/>
  <c r="JY14" i="18" a="1"/>
  <c r="JY14" i="18" s="1"/>
  <c r="JY18" i="6" a="1"/>
  <c r="JY18" i="6" s="1"/>
  <c r="JY7" i="18" a="1"/>
  <c r="JY7" i="18" s="1"/>
  <c r="JY15" i="8"/>
  <c r="JY7" i="8"/>
  <c r="JY7" i="6" a="1"/>
  <c r="JY7" i="6" s="1"/>
  <c r="JY19" i="18" a="1"/>
  <c r="JY19" i="18" s="1"/>
  <c r="JY13" i="18" a="1"/>
  <c r="JY13" i="18" s="1"/>
  <c r="JY18" i="2"/>
  <c r="JY10" i="2"/>
  <c r="JY14" i="8"/>
  <c r="JY6" i="8"/>
  <c r="JY17" i="6" a="1"/>
  <c r="JY17" i="6" s="1"/>
  <c r="JY12" i="6" a="1"/>
  <c r="JY12" i="6" s="1"/>
  <c r="JY6" i="6" a="1"/>
  <c r="JY6" i="6" s="1"/>
  <c r="JY12" i="18" a="1"/>
  <c r="JY12" i="18" s="1"/>
  <c r="JY6" i="18" a="1"/>
  <c r="JY6" i="18" s="1"/>
  <c r="JY17" i="2"/>
  <c r="JY9" i="2"/>
  <c r="JY13" i="6" a="1"/>
  <c r="JY13" i="6" s="1"/>
  <c r="JY3" i="8"/>
  <c r="JY13" i="8"/>
  <c r="JY5" i="8"/>
  <c r="JY11" i="6" a="1"/>
  <c r="JY11" i="6" s="1"/>
  <c r="JY18" i="18" a="1"/>
  <c r="JY18" i="18" s="1"/>
  <c r="JY11" i="18" a="1"/>
  <c r="JY11" i="18" s="1"/>
  <c r="JY5" i="18" a="1"/>
  <c r="JY5" i="18" s="1"/>
  <c r="JY16" i="2"/>
  <c r="JY8" i="2"/>
  <c r="JY20" i="8"/>
  <c r="JY12" i="8"/>
  <c r="JY4" i="8"/>
  <c r="JY16" i="6" a="1"/>
  <c r="JY16" i="6" s="1"/>
  <c r="JY10" i="6" a="1"/>
  <c r="JY10" i="6" s="1"/>
  <c r="JY5" i="6" a="1"/>
  <c r="JY5" i="6" s="1"/>
  <c r="JY17" i="18" a="1"/>
  <c r="JY17" i="18" s="1"/>
  <c r="JY15" i="2"/>
  <c r="JY19" i="8"/>
  <c r="JY3" i="6" a="1"/>
  <c r="JY3" i="6" s="1"/>
  <c r="JY15" i="6" a="1"/>
  <c r="JY15" i="6" s="1"/>
  <c r="JY10" i="18" a="1"/>
  <c r="JY10" i="18" s="1"/>
  <c r="JY4" i="18" a="1"/>
  <c r="JY4" i="18" s="1"/>
  <c r="JY14" i="2"/>
  <c r="JY20" i="6" a="1"/>
  <c r="JY20" i="6" s="1"/>
  <c r="JY9" i="6" a="1"/>
  <c r="JY9" i="6" s="1"/>
  <c r="JY4" i="6" a="1"/>
  <c r="JY4" i="6" s="1"/>
  <c r="JY9" i="18" a="1"/>
  <c r="JY9" i="18" s="1"/>
  <c r="JY3" i="2"/>
  <c r="EL2" i="13" l="1"/>
  <c r="JW3" i="2" s="1"/>
  <c r="EL3" i="13"/>
  <c r="JW4" i="2" s="1"/>
  <c r="EL4" i="13"/>
  <c r="JW5" i="2" s="1"/>
  <c r="EL5" i="13"/>
  <c r="JW6" i="2" s="1"/>
  <c r="EL6" i="13"/>
  <c r="JW7" i="8" s="1"/>
  <c r="EL7" i="13"/>
  <c r="JW8" i="8" s="1"/>
  <c r="EL8" i="13"/>
  <c r="JW9" i="6" s="1" a="1"/>
  <c r="JW9" i="6" s="1"/>
  <c r="EL9" i="13"/>
  <c r="JW10" i="8" s="1"/>
  <c r="EL10" i="13"/>
  <c r="JW11" i="18" s="1" a="1"/>
  <c r="JW11" i="18" s="1"/>
  <c r="EL11" i="13"/>
  <c r="JW12" i="18" s="1" a="1"/>
  <c r="JW12" i="18" s="1"/>
  <c r="EL12" i="13"/>
  <c r="JW13" i="2" s="1"/>
  <c r="EL13" i="13"/>
  <c r="JW14" i="2" s="1"/>
  <c r="EL14" i="13"/>
  <c r="JW15" i="8" s="1"/>
  <c r="EL15" i="13"/>
  <c r="JW16" i="8" s="1"/>
  <c r="EL16" i="13"/>
  <c r="JW17" i="6" s="1" a="1"/>
  <c r="JW17" i="6" s="1"/>
  <c r="EL17" i="13"/>
  <c r="JW18" i="6" s="1" a="1"/>
  <c r="JW18" i="6" s="1"/>
  <c r="EL18" i="13"/>
  <c r="JW19" i="18" s="1" a="1"/>
  <c r="JW19" i="18" s="1"/>
  <c r="EL19" i="13"/>
  <c r="JW20" i="18" s="1" a="1"/>
  <c r="JW20" i="18" s="1"/>
  <c r="JW20" i="6" l="1" a="1"/>
  <c r="JW20" i="6" s="1"/>
  <c r="JW17" i="18" a="1"/>
  <c r="JW17" i="18" s="1"/>
  <c r="JW16" i="6" a="1"/>
  <c r="JW16" i="6" s="1"/>
  <c r="JW14" i="18" a="1"/>
  <c r="JW14" i="18" s="1"/>
  <c r="JW15" i="6" a="1"/>
  <c r="JW15" i="6" s="1"/>
  <c r="JW10" i="18" a="1"/>
  <c r="JW10" i="18" s="1"/>
  <c r="JW12" i="6" a="1"/>
  <c r="JW12" i="6" s="1"/>
  <c r="JW9" i="18" a="1"/>
  <c r="JW9" i="18" s="1"/>
  <c r="JW14" i="8"/>
  <c r="JW8" i="6" a="1"/>
  <c r="JW8" i="6" s="1"/>
  <c r="JW6" i="18" a="1"/>
  <c r="JW6" i="18" s="1"/>
  <c r="JW13" i="8"/>
  <c r="JW7" i="6" a="1"/>
  <c r="JW7" i="6" s="1"/>
  <c r="JW20" i="2"/>
  <c r="JW6" i="8"/>
  <c r="JW4" i="6" a="1"/>
  <c r="JW4" i="6" s="1"/>
  <c r="JW12" i="2"/>
  <c r="JW5" i="8"/>
  <c r="JW18" i="18" a="1"/>
  <c r="JW18" i="18" s="1"/>
  <c r="JW8" i="2"/>
  <c r="JW11" i="2"/>
  <c r="JW20" i="8"/>
  <c r="JW12" i="8"/>
  <c r="JW4" i="8"/>
  <c r="JW14" i="6" a="1"/>
  <c r="JW14" i="6" s="1"/>
  <c r="JW6" i="6" a="1"/>
  <c r="JW6" i="6" s="1"/>
  <c r="JW16" i="18" a="1"/>
  <c r="JW16" i="18" s="1"/>
  <c r="JW8" i="18" a="1"/>
  <c r="JW8" i="18" s="1"/>
  <c r="JW18" i="2"/>
  <c r="JW10" i="2"/>
  <c r="JW19" i="2"/>
  <c r="JW19" i="8"/>
  <c r="JW11" i="8"/>
  <c r="JW3" i="6" a="1"/>
  <c r="JW3" i="6" s="1"/>
  <c r="JW13" i="6" a="1"/>
  <c r="JW13" i="6" s="1"/>
  <c r="JW5" i="6" a="1"/>
  <c r="JW5" i="6" s="1"/>
  <c r="JW15" i="18" a="1"/>
  <c r="JW15" i="18" s="1"/>
  <c r="JW7" i="18" a="1"/>
  <c r="JW7" i="18" s="1"/>
  <c r="JW17" i="2"/>
  <c r="JW9" i="2"/>
  <c r="JW18" i="8"/>
  <c r="JW17" i="8"/>
  <c r="JW9" i="8"/>
  <c r="JW19" i="6" a="1"/>
  <c r="JW19" i="6" s="1"/>
  <c r="JW11" i="6" a="1"/>
  <c r="JW11" i="6" s="1"/>
  <c r="JW3" i="18" a="1"/>
  <c r="JW3" i="18" s="1"/>
  <c r="JW13" i="18" a="1"/>
  <c r="JW13" i="18" s="1"/>
  <c r="JW5" i="18" a="1"/>
  <c r="JW5" i="18" s="1"/>
  <c r="JW15" i="2"/>
  <c r="JW7" i="2"/>
  <c r="JW16" i="2"/>
  <c r="JW10" i="6" a="1"/>
  <c r="JW10" i="6" s="1"/>
  <c r="JW4" i="18" a="1"/>
  <c r="JW4" i="18" s="1"/>
  <c r="JW3" i="8"/>
  <c r="EK2" i="13"/>
  <c r="JU3" i="2" s="1"/>
  <c r="EK3" i="13"/>
  <c r="JU4" i="2" s="1"/>
  <c r="EK4" i="13"/>
  <c r="JU5" i="8" s="1"/>
  <c r="EK5" i="13"/>
  <c r="JU6" i="8" s="1"/>
  <c r="EK6" i="13"/>
  <c r="JU7" i="8" s="1"/>
  <c r="EK7" i="13"/>
  <c r="JU8" i="6" s="1" a="1"/>
  <c r="JU8" i="6" s="1"/>
  <c r="EK8" i="13"/>
  <c r="JU9" i="6" s="1" a="1"/>
  <c r="JU9" i="6" s="1"/>
  <c r="EK9" i="13"/>
  <c r="JU10" i="18" s="1" a="1"/>
  <c r="JU10" i="18" s="1"/>
  <c r="EK10" i="13"/>
  <c r="JU11" i="18" s="1" a="1"/>
  <c r="JU11" i="18" s="1"/>
  <c r="EK11" i="13"/>
  <c r="JU12" i="2" s="1"/>
  <c r="EK12" i="13"/>
  <c r="JU13" i="8" s="1"/>
  <c r="EK13" i="13"/>
  <c r="JU14" i="8" s="1"/>
  <c r="EK14" i="13"/>
  <c r="JU15" i="6" s="1" a="1"/>
  <c r="JU15" i="6" s="1"/>
  <c r="EK15" i="13"/>
  <c r="JU16" i="6" s="1" a="1"/>
  <c r="JU16" i="6" s="1"/>
  <c r="EK16" i="13"/>
  <c r="JU17" i="6" s="1" a="1"/>
  <c r="JU17" i="6" s="1"/>
  <c r="EK17" i="13"/>
  <c r="JU18" i="18" s="1" a="1"/>
  <c r="JU18" i="18" s="1"/>
  <c r="EK18" i="13"/>
  <c r="JU19" i="18" s="1" a="1"/>
  <c r="JU19" i="18" s="1"/>
  <c r="EK19" i="13"/>
  <c r="JU20" i="2" s="1"/>
  <c r="JU14" i="6" l="1" a="1"/>
  <c r="JU14" i="6" s="1"/>
  <c r="JU11" i="2"/>
  <c r="JU3" i="8"/>
  <c r="JU4" i="8"/>
  <c r="JU3" i="6" a="1"/>
  <c r="JU3" i="6" s="1"/>
  <c r="JU10" i="2"/>
  <c r="JU20" i="8"/>
  <c r="JU7" i="6" a="1"/>
  <c r="JU7" i="6" s="1"/>
  <c r="JU19" i="8"/>
  <c r="JU6" i="6" a="1"/>
  <c r="JU6" i="6" s="1"/>
  <c r="JU13" i="6" a="1"/>
  <c r="JU13" i="6" s="1"/>
  <c r="JU19" i="2"/>
  <c r="JU12" i="8"/>
  <c r="JU11" i="8"/>
  <c r="JU18" i="2"/>
  <c r="JU9" i="18" a="1"/>
  <c r="JU9" i="18" s="1"/>
  <c r="JU8" i="18" a="1"/>
  <c r="JU8" i="18" s="1"/>
  <c r="JU18" i="8"/>
  <c r="JU10" i="8"/>
  <c r="JU20" i="6" a="1"/>
  <c r="JU20" i="6" s="1"/>
  <c r="JU12" i="6" a="1"/>
  <c r="JU12" i="6" s="1"/>
  <c r="JU5" i="6" a="1"/>
  <c r="JU5" i="6" s="1"/>
  <c r="JU15" i="18" a="1"/>
  <c r="JU15" i="18" s="1"/>
  <c r="JU7" i="18" a="1"/>
  <c r="JU7" i="18" s="1"/>
  <c r="JU17" i="2"/>
  <c r="JU9" i="2"/>
  <c r="JU17" i="18" a="1"/>
  <c r="JU17" i="18" s="1"/>
  <c r="JU16" i="18" a="1"/>
  <c r="JU16" i="18" s="1"/>
  <c r="JU17" i="8"/>
  <c r="JU9" i="8"/>
  <c r="JU19" i="6" a="1"/>
  <c r="JU19" i="6" s="1"/>
  <c r="JU11" i="6" a="1"/>
  <c r="JU11" i="6" s="1"/>
  <c r="JU4" i="6" a="1"/>
  <c r="JU4" i="6" s="1"/>
  <c r="JU14" i="18" a="1"/>
  <c r="JU14" i="18" s="1"/>
  <c r="JU6" i="18" a="1"/>
  <c r="JU6" i="18" s="1"/>
  <c r="JU16" i="2"/>
  <c r="JU8" i="2"/>
  <c r="JU16" i="8"/>
  <c r="JU8" i="8"/>
  <c r="JU18" i="6" a="1"/>
  <c r="JU18" i="6" s="1"/>
  <c r="JU3" i="18" a="1"/>
  <c r="JU3" i="18" s="1"/>
  <c r="JU13" i="18" a="1"/>
  <c r="JU13" i="18" s="1"/>
  <c r="JU5" i="18" a="1"/>
  <c r="JU5" i="18" s="1"/>
  <c r="JU15" i="2"/>
  <c r="JU7" i="2"/>
  <c r="JU15" i="8"/>
  <c r="JU10" i="6" a="1"/>
  <c r="JU10" i="6" s="1"/>
  <c r="JU20" i="18" a="1"/>
  <c r="JU20" i="18" s="1"/>
  <c r="JU12" i="18" a="1"/>
  <c r="JU12" i="18" s="1"/>
  <c r="JU4" i="18" a="1"/>
  <c r="JU4" i="18" s="1"/>
  <c r="JU14" i="2"/>
  <c r="JU6" i="2"/>
  <c r="JU13" i="2"/>
  <c r="JU5" i="2"/>
  <c r="EJ2" i="13"/>
  <c r="JS3" i="8" s="1"/>
  <c r="EJ3" i="13"/>
  <c r="JS4" i="2" s="1"/>
  <c r="EJ4" i="13"/>
  <c r="JS5" i="8" s="1"/>
  <c r="EJ5" i="13"/>
  <c r="JS6" i="8" s="1"/>
  <c r="EJ6" i="13"/>
  <c r="JS7" i="6" s="1" a="1"/>
  <c r="JS7" i="6" s="1"/>
  <c r="EJ7" i="13"/>
  <c r="JS8" i="6" s="1" a="1"/>
  <c r="JS8" i="6" s="1"/>
  <c r="EJ8" i="13"/>
  <c r="JS9" i="18" s="1" a="1"/>
  <c r="JS9" i="18" s="1"/>
  <c r="EJ9" i="13"/>
  <c r="JS10" i="18" s="1" a="1"/>
  <c r="JS10" i="18" s="1"/>
  <c r="EJ10" i="13"/>
  <c r="JS11" i="18" s="1" a="1"/>
  <c r="JS11" i="18" s="1"/>
  <c r="EJ11" i="13"/>
  <c r="JS12" i="2" s="1"/>
  <c r="EJ12" i="13"/>
  <c r="JS13" i="8" s="1"/>
  <c r="EJ13" i="13"/>
  <c r="JS14" i="8" s="1"/>
  <c r="EJ14" i="13"/>
  <c r="JS15" i="6" s="1" a="1"/>
  <c r="JS15" i="6" s="1"/>
  <c r="EJ15" i="13"/>
  <c r="JS16" i="6" s="1" a="1"/>
  <c r="JS16" i="6" s="1"/>
  <c r="EJ16" i="13"/>
  <c r="JS17" i="18" s="1" a="1"/>
  <c r="JS17" i="18" s="1"/>
  <c r="EJ17" i="13"/>
  <c r="JS18" i="18" s="1" a="1"/>
  <c r="JS18" i="18" s="1"/>
  <c r="EJ18" i="13"/>
  <c r="JS19" i="18" s="1" a="1"/>
  <c r="JS19" i="18" s="1"/>
  <c r="EJ19" i="13"/>
  <c r="JS20" i="2" s="1"/>
  <c r="JS20" i="8" l="1"/>
  <c r="JS12" i="8"/>
  <c r="JS4" i="8"/>
  <c r="JS14" i="6" a="1"/>
  <c r="JS14" i="6" s="1"/>
  <c r="JS6" i="6" a="1"/>
  <c r="JS6" i="6" s="1"/>
  <c r="JS16" i="18" a="1"/>
  <c r="JS16" i="18" s="1"/>
  <c r="JS8" i="18" a="1"/>
  <c r="JS8" i="18" s="1"/>
  <c r="JS19" i="2"/>
  <c r="JS11" i="2"/>
  <c r="JS19" i="8"/>
  <c r="JS11" i="8"/>
  <c r="JS3" i="6" a="1"/>
  <c r="JS3" i="6" s="1"/>
  <c r="JS13" i="6" a="1"/>
  <c r="JS13" i="6" s="1"/>
  <c r="JS5" i="6" a="1"/>
  <c r="JS5" i="6" s="1"/>
  <c r="JS15" i="18" a="1"/>
  <c r="JS15" i="18" s="1"/>
  <c r="JS7" i="18" a="1"/>
  <c r="JS7" i="18" s="1"/>
  <c r="JS18" i="2"/>
  <c r="JS10" i="2"/>
  <c r="JS18" i="8"/>
  <c r="JS10" i="8"/>
  <c r="JS20" i="6" a="1"/>
  <c r="JS20" i="6" s="1"/>
  <c r="JS12" i="6" a="1"/>
  <c r="JS12" i="6" s="1"/>
  <c r="JS4" i="6" a="1"/>
  <c r="JS4" i="6" s="1"/>
  <c r="JS14" i="18" a="1"/>
  <c r="JS14" i="18" s="1"/>
  <c r="JS17" i="2"/>
  <c r="JS9" i="2"/>
  <c r="JS17" i="8"/>
  <c r="JS9" i="8"/>
  <c r="JS19" i="6" a="1"/>
  <c r="JS19" i="6" s="1"/>
  <c r="JS11" i="6" a="1"/>
  <c r="JS11" i="6" s="1"/>
  <c r="JS3" i="18" a="1"/>
  <c r="JS3" i="18" s="1"/>
  <c r="JS13" i="18" a="1"/>
  <c r="JS13" i="18" s="1"/>
  <c r="JS6" i="18" a="1"/>
  <c r="JS6" i="18" s="1"/>
  <c r="JS16" i="2"/>
  <c r="JS8" i="2"/>
  <c r="JS16" i="8"/>
  <c r="JS8" i="8"/>
  <c r="JS18" i="6" a="1"/>
  <c r="JS18" i="6" s="1"/>
  <c r="JS10" i="6" a="1"/>
  <c r="JS10" i="6" s="1"/>
  <c r="JS20" i="18" a="1"/>
  <c r="JS20" i="18" s="1"/>
  <c r="JS12" i="18" a="1"/>
  <c r="JS12" i="18" s="1"/>
  <c r="JS5" i="18" a="1"/>
  <c r="JS5" i="18" s="1"/>
  <c r="JS15" i="2"/>
  <c r="JS7" i="2"/>
  <c r="JS15" i="8"/>
  <c r="JS7" i="8"/>
  <c r="JS17" i="6" a="1"/>
  <c r="JS17" i="6" s="1"/>
  <c r="JS9" i="6" a="1"/>
  <c r="JS9" i="6" s="1"/>
  <c r="JS4" i="18" a="1"/>
  <c r="JS4" i="18" s="1"/>
  <c r="JS14" i="2"/>
  <c r="JS6" i="2"/>
  <c r="JS3" i="2"/>
  <c r="JS13" i="2"/>
  <c r="JS5" i="2"/>
  <c r="EI2" i="13"/>
  <c r="EI3" i="13"/>
  <c r="EI4" i="13"/>
  <c r="EI5" i="13"/>
  <c r="EI6" i="13"/>
  <c r="EI7" i="13"/>
  <c r="EI8" i="13"/>
  <c r="EI9" i="13"/>
  <c r="EI10" i="13"/>
  <c r="EI11" i="13"/>
  <c r="EI12" i="13"/>
  <c r="EI13" i="13"/>
  <c r="EI14" i="13"/>
  <c r="EI15" i="13"/>
  <c r="EI16" i="13"/>
  <c r="EI17" i="13"/>
  <c r="EI18" i="13"/>
  <c r="EI19" i="13"/>
  <c r="JQ5" i="2" l="1"/>
  <c r="JQ5" i="8" a="1"/>
  <c r="JQ5" i="8" s="1"/>
  <c r="JQ5" i="6" a="1"/>
  <c r="JQ5" i="6" s="1"/>
  <c r="JQ5" i="18" a="1"/>
  <c r="JQ5" i="18" s="1"/>
  <c r="JQ12" i="2"/>
  <c r="JQ12" i="8" a="1"/>
  <c r="JQ12" i="8" s="1"/>
  <c r="JQ12" i="6" a="1"/>
  <c r="JQ12" i="6" s="1"/>
  <c r="JQ12" i="18" a="1"/>
  <c r="JQ12" i="18" s="1"/>
  <c r="JQ11" i="8" a="1"/>
  <c r="JQ11" i="8" s="1"/>
  <c r="JQ11" i="18" a="1"/>
  <c r="JQ11" i="18" s="1"/>
  <c r="JQ11" i="2"/>
  <c r="JQ11" i="6" a="1"/>
  <c r="JQ11" i="6" s="1"/>
  <c r="JQ3" i="8"/>
  <c r="JQ3" i="6" a="1"/>
  <c r="JQ3" i="6" s="1"/>
  <c r="JQ3" i="2"/>
  <c r="JQ3" i="18" a="1"/>
  <c r="JQ3" i="18" s="1"/>
  <c r="JQ18" i="2"/>
  <c r="JQ18" i="18" a="1"/>
  <c r="JQ18" i="18" s="1"/>
  <c r="JQ18" i="8" a="1"/>
  <c r="JQ18" i="8" s="1"/>
  <c r="JQ18" i="6" a="1"/>
  <c r="JQ18" i="6" s="1"/>
  <c r="JQ10" i="8" a="1"/>
  <c r="JQ10" i="8" s="1"/>
  <c r="JQ10" i="18" a="1"/>
  <c r="JQ10" i="18" s="1"/>
  <c r="JQ10" i="2"/>
  <c r="JQ10" i="6" a="1"/>
  <c r="JQ10" i="6" s="1"/>
  <c r="JQ20" i="6" a="1"/>
  <c r="JQ20" i="6" s="1"/>
  <c r="JQ20" i="18" a="1"/>
  <c r="JQ20" i="18" s="1"/>
  <c r="JQ20" i="8" a="1"/>
  <c r="JQ20" i="8" s="1"/>
  <c r="JQ20" i="2"/>
  <c r="JQ19" i="6" a="1"/>
  <c r="JQ19" i="6" s="1"/>
  <c r="JQ19" i="18" a="1"/>
  <c r="JQ19" i="18" s="1"/>
  <c r="JQ19" i="8" a="1"/>
  <c r="JQ19" i="8" s="1"/>
  <c r="JQ19" i="2"/>
  <c r="JQ9" i="8" a="1"/>
  <c r="JQ9" i="8" s="1"/>
  <c r="JQ9" i="18" a="1"/>
  <c r="JQ9" i="18" s="1"/>
  <c r="JQ9" i="6" a="1"/>
  <c r="JQ9" i="6" s="1"/>
  <c r="JQ9" i="2"/>
  <c r="JQ8" i="2"/>
  <c r="JQ8" i="6" a="1"/>
  <c r="JQ8" i="6" s="1"/>
  <c r="JQ8" i="18" a="1"/>
  <c r="JQ8" i="18" s="1"/>
  <c r="JQ8" i="8" a="1"/>
  <c r="JQ8" i="8" s="1"/>
  <c r="JQ15" i="18" a="1"/>
  <c r="JQ15" i="18" s="1"/>
  <c r="JQ15" i="8" a="1"/>
  <c r="JQ15" i="8" s="1"/>
  <c r="JQ15" i="2"/>
  <c r="JQ15" i="6" a="1"/>
  <c r="JQ15" i="6" s="1"/>
  <c r="JQ7" i="2"/>
  <c r="JQ7" i="6" a="1"/>
  <c r="JQ7" i="6" s="1"/>
  <c r="JQ7" i="8" a="1"/>
  <c r="JQ7" i="8" s="1"/>
  <c r="JQ7" i="18" a="1"/>
  <c r="JQ7" i="18" s="1"/>
  <c r="JQ13" i="6" a="1"/>
  <c r="JQ13" i="6" s="1"/>
  <c r="JQ13" i="8" a="1"/>
  <c r="JQ13" i="8" s="1"/>
  <c r="JQ13" i="18" a="1"/>
  <c r="JQ13" i="18" s="1"/>
  <c r="JQ13" i="2"/>
  <c r="JQ4" i="6" a="1"/>
  <c r="JQ4" i="6" s="1"/>
  <c r="JQ4" i="8" a="1"/>
  <c r="JQ4" i="8" s="1"/>
  <c r="JQ4" i="18" a="1"/>
  <c r="JQ4" i="18" s="1"/>
  <c r="JQ4" i="2"/>
  <c r="JQ17" i="18" a="1"/>
  <c r="JQ17" i="18" s="1"/>
  <c r="JQ17" i="2"/>
  <c r="JQ17" i="8" a="1"/>
  <c r="JQ17" i="8" s="1"/>
  <c r="JQ17" i="6" a="1"/>
  <c r="JQ17" i="6" s="1"/>
  <c r="JQ16" i="8" a="1"/>
  <c r="JQ16" i="8" s="1"/>
  <c r="JQ16" i="2"/>
  <c r="JQ16" i="6" a="1"/>
  <c r="JQ16" i="6" s="1"/>
  <c r="JQ16" i="18" a="1"/>
  <c r="JQ16" i="18" s="1"/>
  <c r="JQ14" i="8" a="1"/>
  <c r="JQ14" i="8" s="1"/>
  <c r="JQ14" i="2"/>
  <c r="JQ14" i="6" a="1"/>
  <c r="JQ14" i="6" s="1"/>
  <c r="JQ14" i="18" a="1"/>
  <c r="JQ14" i="18" s="1"/>
  <c r="JQ6" i="18" a="1"/>
  <c r="JQ6" i="18" s="1"/>
  <c r="JQ6" i="2"/>
  <c r="JQ6" i="8" a="1"/>
  <c r="JQ6" i="8" s="1"/>
  <c r="JQ6" i="6" a="1"/>
  <c r="JQ6" i="6" s="1"/>
  <c r="EH2" i="13"/>
  <c r="EH3" i="13"/>
  <c r="EH4" i="13"/>
  <c r="EH5" i="13"/>
  <c r="EH6" i="13"/>
  <c r="EH7" i="13"/>
  <c r="EH8" i="13"/>
  <c r="EH9" i="13"/>
  <c r="EH10" i="13"/>
  <c r="EH11" i="13"/>
  <c r="EH12" i="13"/>
  <c r="EH13" i="13"/>
  <c r="EH14" i="13"/>
  <c r="EH15" i="13"/>
  <c r="EH16" i="13"/>
  <c r="EH17" i="13"/>
  <c r="EH18" i="13"/>
  <c r="EH19" i="13"/>
  <c r="JO17" i="8" l="1" a="1"/>
  <c r="JO17" i="8" s="1"/>
  <c r="JO17" i="2"/>
  <c r="JO17" i="18" a="1"/>
  <c r="JO17" i="18" s="1"/>
  <c r="JO17" i="6" a="1"/>
  <c r="JO17" i="6" s="1"/>
  <c r="JO9" i="8" a="1"/>
  <c r="JO9" i="8" s="1"/>
  <c r="JO9" i="2"/>
  <c r="JO9" i="18" a="1"/>
  <c r="JO9" i="18" s="1"/>
  <c r="JO9" i="6" a="1"/>
  <c r="JO9" i="6" s="1"/>
  <c r="JO10" i="6" a="1"/>
  <c r="JO10" i="6" s="1"/>
  <c r="JO10" i="8" a="1"/>
  <c r="JO10" i="8" s="1"/>
  <c r="JO10" i="2"/>
  <c r="JO10" i="18" a="1"/>
  <c r="JO10" i="18" s="1"/>
  <c r="JO8" i="2"/>
  <c r="JO8" i="18" a="1"/>
  <c r="JO8" i="18" s="1"/>
  <c r="JO8" i="6" a="1"/>
  <c r="JO8" i="6" s="1"/>
  <c r="JO8" i="8" a="1"/>
  <c r="JO8" i="8" s="1"/>
  <c r="JO15" i="2"/>
  <c r="JO15" i="18" a="1"/>
  <c r="JO15" i="18" s="1"/>
  <c r="JO15" i="6" a="1"/>
  <c r="JO15" i="6" s="1"/>
  <c r="JO15" i="8" a="1"/>
  <c r="JO15" i="8" s="1"/>
  <c r="JO7" i="2"/>
  <c r="JO7" i="18" a="1"/>
  <c r="JO7" i="18" s="1"/>
  <c r="JO7" i="6" a="1"/>
  <c r="JO7" i="6" s="1"/>
  <c r="JO7" i="8" a="1"/>
  <c r="JO7" i="8" s="1"/>
  <c r="JO16" i="2"/>
  <c r="JO16" i="18" a="1"/>
  <c r="JO16" i="18" s="1"/>
  <c r="JO16" i="6" a="1"/>
  <c r="JO16" i="6" s="1"/>
  <c r="JO16" i="8" a="1"/>
  <c r="JO16" i="8" s="1"/>
  <c r="JO6" i="18" a="1"/>
  <c r="JO6" i="18" s="1"/>
  <c r="JO6" i="6" a="1"/>
  <c r="JO6" i="6" s="1"/>
  <c r="JO6" i="8" a="1"/>
  <c r="JO6" i="8" s="1"/>
  <c r="JO6" i="2"/>
  <c r="JO14" i="18" a="1"/>
  <c r="JO14" i="18" s="1"/>
  <c r="JO14" i="6" a="1"/>
  <c r="JO14" i="6" s="1"/>
  <c r="JO14" i="8" a="1"/>
  <c r="JO14" i="8" s="1"/>
  <c r="JO14" i="2"/>
  <c r="JO13" i="18" a="1"/>
  <c r="JO13" i="18" s="1"/>
  <c r="JO13" i="6" a="1"/>
  <c r="JO13" i="6" s="1"/>
  <c r="JO13" i="8" a="1"/>
  <c r="JO13" i="8" s="1"/>
  <c r="JO13" i="2"/>
  <c r="JO5" i="18" a="1"/>
  <c r="JO5" i="18" s="1"/>
  <c r="JO5" i="6" a="1"/>
  <c r="JO5" i="6" s="1"/>
  <c r="JO5" i="8" a="1"/>
  <c r="JO5" i="8" s="1"/>
  <c r="JO5" i="2"/>
  <c r="JO18" i="8" a="1"/>
  <c r="JO18" i="8" s="1"/>
  <c r="JO18" i="2"/>
  <c r="JO18" i="6" a="1"/>
  <c r="JO18" i="6" s="1"/>
  <c r="JO18" i="18" a="1"/>
  <c r="JO18" i="18" s="1"/>
  <c r="JO20" i="6" a="1"/>
  <c r="JO20" i="6" s="1"/>
  <c r="JO20" i="8" a="1"/>
  <c r="JO20" i="8" s="1"/>
  <c r="JO20" i="18" a="1"/>
  <c r="JO20" i="18" s="1"/>
  <c r="JO20" i="2"/>
  <c r="JO12" i="6" a="1"/>
  <c r="JO12" i="6" s="1"/>
  <c r="JO12" i="18" a="1"/>
  <c r="JO12" i="18" s="1"/>
  <c r="JO12" i="8" a="1"/>
  <c r="JO12" i="8" s="1"/>
  <c r="JO12" i="2"/>
  <c r="JO4" i="6" a="1"/>
  <c r="JO4" i="6" s="1"/>
  <c r="JO4" i="18" a="1"/>
  <c r="JO4" i="18" s="1"/>
  <c r="JO4" i="8" a="1"/>
  <c r="JO4" i="8" s="1"/>
  <c r="JO4" i="2"/>
  <c r="JO19" i="6" a="1"/>
  <c r="JO19" i="6" s="1"/>
  <c r="JO19" i="8" a="1"/>
  <c r="JO19" i="8" s="1"/>
  <c r="JO19" i="2"/>
  <c r="JO19" i="18" a="1"/>
  <c r="JO19" i="18" s="1"/>
  <c r="JO11" i="6" a="1"/>
  <c r="JO11" i="6" s="1"/>
  <c r="JO11" i="8" a="1"/>
  <c r="JO11" i="8" s="1"/>
  <c r="JO11" i="2"/>
  <c r="JO11" i="18" a="1"/>
  <c r="JO11" i="18" s="1"/>
  <c r="JO3" i="18" a="1"/>
  <c r="JO3" i="18" s="1"/>
  <c r="JO3" i="6" a="1"/>
  <c r="JO3" i="6" s="1"/>
  <c r="JO3" i="8" a="1"/>
  <c r="JO3" i="8" s="1"/>
  <c r="JO3" i="2"/>
  <c r="EG2" i="13"/>
  <c r="EG3" i="13"/>
  <c r="EG4" i="13"/>
  <c r="EG5" i="13"/>
  <c r="EG6" i="13"/>
  <c r="EG7" i="13"/>
  <c r="EG8" i="13"/>
  <c r="EG9" i="13"/>
  <c r="EG10" i="13"/>
  <c r="EG11" i="13"/>
  <c r="EG12" i="13"/>
  <c r="EG13" i="13"/>
  <c r="EG14" i="13"/>
  <c r="EG15" i="13"/>
  <c r="EG16" i="13"/>
  <c r="EG17" i="13"/>
  <c r="EG18" i="13"/>
  <c r="EG19" i="13"/>
  <c r="JM18" i="18" l="1" a="1"/>
  <c r="JM18" i="18" s="1"/>
  <c r="JM18" i="2"/>
  <c r="JM18" i="6" a="1"/>
  <c r="JM18" i="6" s="1"/>
  <c r="JM18" i="8" a="1"/>
  <c r="JM18" i="8" s="1"/>
  <c r="JM10" i="18" a="1"/>
  <c r="JM10" i="18" s="1"/>
  <c r="JM10" i="6" a="1"/>
  <c r="JM10" i="6" s="1"/>
  <c r="JM10" i="2"/>
  <c r="JM10" i="8" a="1"/>
  <c r="JM10" i="8" s="1"/>
  <c r="JM16" i="8" a="1"/>
  <c r="JM16" i="8" s="1"/>
  <c r="JM16" i="2"/>
  <c r="JM16" i="18" a="1"/>
  <c r="JM16" i="18" s="1"/>
  <c r="JM16" i="6" a="1"/>
  <c r="JM16" i="6" s="1"/>
  <c r="JM8" i="6" a="1"/>
  <c r="JM8" i="6" s="1"/>
  <c r="JM8" i="8" a="1"/>
  <c r="JM8" i="8" s="1"/>
  <c r="JM8" i="18" a="1"/>
  <c r="JM8" i="18" s="1"/>
  <c r="JM8" i="2"/>
  <c r="JM17" i="6" a="1"/>
  <c r="JM17" i="6" s="1"/>
  <c r="JM17" i="2"/>
  <c r="JM17" i="8" a="1"/>
  <c r="JM17" i="8" s="1"/>
  <c r="JM17" i="18" a="1"/>
  <c r="JM17" i="18" s="1"/>
  <c r="JM15" i="6" a="1"/>
  <c r="JM15" i="6" s="1"/>
  <c r="JM15" i="8" a="1"/>
  <c r="JM15" i="8" s="1"/>
  <c r="JM15" i="18" a="1"/>
  <c r="JM15" i="18" s="1"/>
  <c r="JM15" i="2"/>
  <c r="JM7" i="8" a="1"/>
  <c r="JM7" i="8" s="1"/>
  <c r="JM7" i="2"/>
  <c r="JM7" i="18" a="1"/>
  <c r="JM7" i="18" s="1"/>
  <c r="JM7" i="6" a="1"/>
  <c r="JM7" i="6" s="1"/>
  <c r="JM19" i="18" a="1"/>
  <c r="JM19" i="18" s="1"/>
  <c r="JM19" i="8" a="1"/>
  <c r="JM19" i="8" s="1"/>
  <c r="JM19" i="6" a="1"/>
  <c r="JM19" i="6" s="1"/>
  <c r="JM19" i="2"/>
  <c r="JM14" i="8" a="1"/>
  <c r="JM14" i="8" s="1"/>
  <c r="JM14" i="2"/>
  <c r="JM14" i="18" a="1"/>
  <c r="JM14" i="18" s="1"/>
  <c r="JM14" i="6" a="1"/>
  <c r="JM14" i="6" s="1"/>
  <c r="JM6" i="8" a="1"/>
  <c r="JM6" i="8" s="1"/>
  <c r="JM6" i="2"/>
  <c r="JM6" i="18" a="1"/>
  <c r="JM6" i="18" s="1"/>
  <c r="JM6" i="6" a="1"/>
  <c r="JM6" i="6" s="1"/>
  <c r="JM9" i="6" a="1"/>
  <c r="JM9" i="6" s="1"/>
  <c r="JM9" i="8" a="1"/>
  <c r="JM9" i="8" s="1"/>
  <c r="JM9" i="2"/>
  <c r="JM9" i="18" a="1"/>
  <c r="JM9" i="18" s="1"/>
  <c r="JM13" i="8" a="1"/>
  <c r="JM13" i="8" s="1"/>
  <c r="JM13" i="2"/>
  <c r="JM13" i="18" a="1"/>
  <c r="JM13" i="18" s="1"/>
  <c r="JM13" i="6" a="1"/>
  <c r="JM13" i="6" s="1"/>
  <c r="JM5" i="8" a="1"/>
  <c r="JM5" i="8" s="1"/>
  <c r="JM5" i="2"/>
  <c r="JM5" i="18" a="1"/>
  <c r="JM5" i="18" s="1"/>
  <c r="JM5" i="6" a="1"/>
  <c r="JM5" i="6" s="1"/>
  <c r="JM20" i="2"/>
  <c r="JM20" i="18" a="1"/>
  <c r="JM20" i="18" s="1"/>
  <c r="JM20" i="6" a="1"/>
  <c r="JM20" i="6" s="1"/>
  <c r="JM20" i="8" a="1"/>
  <c r="JM20" i="8" s="1"/>
  <c r="JM12" i="2"/>
  <c r="JM12" i="18" a="1"/>
  <c r="JM12" i="18" s="1"/>
  <c r="JM12" i="6" a="1"/>
  <c r="JM12" i="6" s="1"/>
  <c r="JM12" i="8" a="1"/>
  <c r="JM12" i="8" s="1"/>
  <c r="JM4" i="2"/>
  <c r="JM4" i="18" a="1"/>
  <c r="JM4" i="18" s="1"/>
  <c r="JM4" i="6" a="1"/>
  <c r="JM4" i="6" s="1"/>
  <c r="JM4" i="8" a="1"/>
  <c r="JM4" i="8" s="1"/>
  <c r="JM11" i="8" a="1"/>
  <c r="JM11" i="8" s="1"/>
  <c r="JM11" i="6" a="1"/>
  <c r="JM11" i="6" s="1"/>
  <c r="JM11" i="2"/>
  <c r="JM11" i="18" a="1"/>
  <c r="JM11" i="18" s="1"/>
  <c r="JM3" i="8" a="1"/>
  <c r="JM3" i="8" s="1"/>
  <c r="JM3" i="6" a="1"/>
  <c r="JM3" i="6" s="1"/>
  <c r="JM3" i="18" a="1"/>
  <c r="JM3" i="18" s="1"/>
  <c r="JM3" i="2"/>
  <c r="EF2" i="13"/>
  <c r="JK3" i="6" s="1" a="1"/>
  <c r="JK3" i="6" s="1"/>
  <c r="EF3" i="13"/>
  <c r="JK4" i="2" s="1"/>
  <c r="EF4" i="13"/>
  <c r="JK5" i="2" s="1"/>
  <c r="EF5" i="13"/>
  <c r="JK6" i="6" s="1" a="1"/>
  <c r="JK6" i="6" s="1"/>
  <c r="EF6" i="13"/>
  <c r="JK7" i="6" s="1" a="1"/>
  <c r="JK7" i="6" s="1"/>
  <c r="EF7" i="13"/>
  <c r="JK8" i="18" s="1" a="1"/>
  <c r="JK8" i="18" s="1"/>
  <c r="EF8" i="13"/>
  <c r="JK9" i="8" s="1" a="1"/>
  <c r="JK9" i="8" s="1"/>
  <c r="EF9" i="13"/>
  <c r="JK10" i="8" s="1" a="1"/>
  <c r="JK10" i="8" s="1"/>
  <c r="EF10" i="13"/>
  <c r="JK11" i="8" s="1" a="1"/>
  <c r="JK11" i="8" s="1"/>
  <c r="EF11" i="13"/>
  <c r="JK12" i="2" s="1"/>
  <c r="EF12" i="13"/>
  <c r="JK13" i="18" s="1" a="1"/>
  <c r="JK13" i="18" s="1"/>
  <c r="EF13" i="13"/>
  <c r="JK14" i="18" s="1" a="1"/>
  <c r="JK14" i="18" s="1"/>
  <c r="EF14" i="13"/>
  <c r="JK15" i="8" s="1" a="1"/>
  <c r="JK15" i="8" s="1"/>
  <c r="EF15" i="13"/>
  <c r="JK16" i="6" s="1" a="1"/>
  <c r="JK16" i="6" s="1"/>
  <c r="EF16" i="13"/>
  <c r="JK17" i="6" s="1" a="1"/>
  <c r="JK17" i="6" s="1"/>
  <c r="EF17" i="13"/>
  <c r="JK18" i="6" s="1" a="1"/>
  <c r="JK18" i="6" s="1"/>
  <c r="EF18" i="13"/>
  <c r="JK19" i="18" s="1" a="1"/>
  <c r="JK19" i="18" s="1"/>
  <c r="EF19" i="13"/>
  <c r="JK20" i="2" s="1"/>
  <c r="JK3" i="8" l="1" a="1"/>
  <c r="JK3" i="8" s="1"/>
  <c r="JK19" i="8" a="1"/>
  <c r="JK19" i="8" s="1"/>
  <c r="JK14" i="8" a="1"/>
  <c r="JK14" i="8" s="1"/>
  <c r="JK8" i="8" a="1"/>
  <c r="JK8" i="8" s="1"/>
  <c r="JK20" i="6" a="1"/>
  <c r="JK20" i="6" s="1"/>
  <c r="JK12" i="6" a="1"/>
  <c r="JK12" i="6" s="1"/>
  <c r="JK5" i="6" a="1"/>
  <c r="JK5" i="6" s="1"/>
  <c r="JK18" i="18" a="1"/>
  <c r="JK18" i="18" s="1"/>
  <c r="JK7" i="18" a="1"/>
  <c r="JK7" i="18" s="1"/>
  <c r="JK19" i="2"/>
  <c r="JK11" i="2"/>
  <c r="JK13" i="8" a="1"/>
  <c r="JK13" i="8" s="1"/>
  <c r="JK19" i="6" a="1"/>
  <c r="JK19" i="6" s="1"/>
  <c r="JK11" i="6" a="1"/>
  <c r="JK11" i="6" s="1"/>
  <c r="JK17" i="18" a="1"/>
  <c r="JK17" i="18" s="1"/>
  <c r="JK12" i="18" a="1"/>
  <c r="JK12" i="18" s="1"/>
  <c r="JK18" i="2"/>
  <c r="JK10" i="2"/>
  <c r="JK18" i="8" a="1"/>
  <c r="JK18" i="8" s="1"/>
  <c r="JK12" i="8" a="1"/>
  <c r="JK12" i="8" s="1"/>
  <c r="JK7" i="8" a="1"/>
  <c r="JK7" i="8" s="1"/>
  <c r="JK10" i="6" a="1"/>
  <c r="JK10" i="6" s="1"/>
  <c r="JK4" i="6" a="1"/>
  <c r="JK4" i="6" s="1"/>
  <c r="JK11" i="18" a="1"/>
  <c r="JK11" i="18" s="1"/>
  <c r="JK6" i="18" a="1"/>
  <c r="JK6" i="18" s="1"/>
  <c r="JK17" i="2"/>
  <c r="JK9" i="2"/>
  <c r="JK17" i="8" a="1"/>
  <c r="JK17" i="8" s="1"/>
  <c r="JK9" i="6" a="1"/>
  <c r="JK9" i="6" s="1"/>
  <c r="JK3" i="18" a="1"/>
  <c r="JK3" i="18" s="1"/>
  <c r="JK16" i="18" a="1"/>
  <c r="JK16" i="18" s="1"/>
  <c r="JK5" i="18" a="1"/>
  <c r="JK5" i="18" s="1"/>
  <c r="JK16" i="2"/>
  <c r="JK8" i="2"/>
  <c r="JK16" i="8" a="1"/>
  <c r="JK16" i="8" s="1"/>
  <c r="JK6" i="8" a="1"/>
  <c r="JK6" i="8" s="1"/>
  <c r="JK15" i="18" a="1"/>
  <c r="JK15" i="18" s="1"/>
  <c r="JK10" i="18" a="1"/>
  <c r="JK10" i="18" s="1"/>
  <c r="JK15" i="2"/>
  <c r="JK7" i="2"/>
  <c r="JK5" i="8" a="1"/>
  <c r="JK5" i="8" s="1"/>
  <c r="JK15" i="6" a="1"/>
  <c r="JK15" i="6" s="1"/>
  <c r="JK8" i="6" a="1"/>
  <c r="JK8" i="6" s="1"/>
  <c r="JK20" i="18" a="1"/>
  <c r="JK20" i="18" s="1"/>
  <c r="JK9" i="18" a="1"/>
  <c r="JK9" i="18" s="1"/>
  <c r="JK4" i="18" a="1"/>
  <c r="JK4" i="18" s="1"/>
  <c r="JK14" i="2"/>
  <c r="JK6" i="2"/>
  <c r="JK4" i="8" a="1"/>
  <c r="JK4" i="8" s="1"/>
  <c r="JK14" i="6" a="1"/>
  <c r="JK14" i="6" s="1"/>
  <c r="JK3" i="2"/>
  <c r="JK13" i="2"/>
  <c r="JK20" i="8" a="1"/>
  <c r="JK20" i="8" s="1"/>
  <c r="JK13" i="6" a="1"/>
  <c r="JK13" i="6" s="1"/>
  <c r="EE2" i="13" l="1"/>
  <c r="EE3" i="13"/>
  <c r="EE4" i="13"/>
  <c r="EE5" i="13"/>
  <c r="EE6" i="13"/>
  <c r="EE7" i="13"/>
  <c r="EE8" i="13"/>
  <c r="EE9" i="13"/>
  <c r="EE10" i="13"/>
  <c r="EE11" i="13"/>
  <c r="EE12" i="13"/>
  <c r="EE13" i="13"/>
  <c r="EE14" i="13"/>
  <c r="EE15" i="13"/>
  <c r="EE16" i="13"/>
  <c r="EE17" i="13"/>
  <c r="EE18" i="13"/>
  <c r="EE19" i="13"/>
  <c r="JI18" i="18" l="1" a="1"/>
  <c r="JI18" i="18" s="1"/>
  <c r="JI18" i="6" a="1"/>
  <c r="JI18" i="6" s="1"/>
  <c r="JI18" i="8" a="1"/>
  <c r="JI18" i="8" s="1"/>
  <c r="JI18" i="2"/>
  <c r="JI10" i="18" a="1"/>
  <c r="JI10" i="18" s="1"/>
  <c r="JI10" i="6" a="1"/>
  <c r="JI10" i="6" s="1"/>
  <c r="JI10" i="8" a="1"/>
  <c r="JI10" i="8" s="1"/>
  <c r="JI10" i="2"/>
  <c r="JI9" i="6" a="1"/>
  <c r="JI9" i="6" s="1"/>
  <c r="JI9" i="8" a="1"/>
  <c r="JI9" i="8" s="1"/>
  <c r="JI9" i="2"/>
  <c r="JI9" i="18" a="1"/>
  <c r="JI9" i="18" s="1"/>
  <c r="JI16" i="6" a="1"/>
  <c r="JI16" i="6" s="1"/>
  <c r="JI16" i="8" a="1"/>
  <c r="JI16" i="8" s="1"/>
  <c r="JI16" i="2"/>
  <c r="JI16" i="18" a="1"/>
  <c r="JI16" i="18" s="1"/>
  <c r="JI8" i="6" a="1"/>
  <c r="JI8" i="6" s="1"/>
  <c r="JI8" i="8" a="1"/>
  <c r="JI8" i="8" s="1"/>
  <c r="JI8" i="2"/>
  <c r="JI8" i="18" a="1"/>
  <c r="JI8" i="18" s="1"/>
  <c r="JI15" i="8" a="1"/>
  <c r="JI15" i="8" s="1"/>
  <c r="JI15" i="2"/>
  <c r="JI15" i="18" a="1"/>
  <c r="JI15" i="18" s="1"/>
  <c r="JI15" i="6" a="1"/>
  <c r="JI15" i="6" s="1"/>
  <c r="JI7" i="8" a="1"/>
  <c r="JI7" i="8" s="1"/>
  <c r="JI7" i="2"/>
  <c r="JI7" i="18" a="1"/>
  <c r="JI7" i="18" s="1"/>
  <c r="JI7" i="6" a="1"/>
  <c r="JI7" i="6" s="1"/>
  <c r="JI14" i="8" a="1"/>
  <c r="JI14" i="8" s="1"/>
  <c r="JI14" i="2"/>
  <c r="JI14" i="18" a="1"/>
  <c r="JI14" i="18" s="1"/>
  <c r="JI14" i="6" a="1"/>
  <c r="JI14" i="6" s="1"/>
  <c r="JI6" i="8" a="1"/>
  <c r="JI6" i="8" s="1"/>
  <c r="JI6" i="2"/>
  <c r="JI6" i="18" a="1"/>
  <c r="JI6" i="18" s="1"/>
  <c r="JI6" i="6" a="1"/>
  <c r="JI6" i="6" s="1"/>
  <c r="JI17" i="6" a="1"/>
  <c r="JI17" i="6" s="1"/>
  <c r="JI17" i="8" a="1"/>
  <c r="JI17" i="8" s="1"/>
  <c r="JI17" i="2"/>
  <c r="JI17" i="18" a="1"/>
  <c r="JI17" i="18" s="1"/>
  <c r="JI13" i="8" a="1"/>
  <c r="JI13" i="8" s="1"/>
  <c r="JI13" i="2"/>
  <c r="JI13" i="18" a="1"/>
  <c r="JI13" i="18" s="1"/>
  <c r="JI13" i="6" a="1"/>
  <c r="JI13" i="6" s="1"/>
  <c r="JI5" i="2"/>
  <c r="JI5" i="18" a="1"/>
  <c r="JI5" i="18" s="1"/>
  <c r="JI5" i="6" a="1"/>
  <c r="JI5" i="6" s="1"/>
  <c r="JI5" i="8" a="1"/>
  <c r="JI5" i="8" s="1"/>
  <c r="JI20" i="2"/>
  <c r="JI20" i="18" a="1"/>
  <c r="JI20" i="18" s="1"/>
  <c r="JI20" i="6" a="1"/>
  <c r="JI20" i="6" s="1"/>
  <c r="JI20" i="8" a="1"/>
  <c r="JI20" i="8" s="1"/>
  <c r="JI12" i="2"/>
  <c r="JI12" i="18" a="1"/>
  <c r="JI12" i="18" s="1"/>
  <c r="JI12" i="6" a="1"/>
  <c r="JI12" i="6" s="1"/>
  <c r="JI12" i="8" a="1"/>
  <c r="JI12" i="8" s="1"/>
  <c r="JI4" i="2"/>
  <c r="JI4" i="18" a="1"/>
  <c r="JI4" i="18" s="1"/>
  <c r="JI4" i="6" a="1"/>
  <c r="JI4" i="6" s="1"/>
  <c r="JI4" i="8" a="1"/>
  <c r="JI4" i="8" s="1"/>
  <c r="JI19" i="18" a="1"/>
  <c r="JI19" i="18" s="1"/>
  <c r="JI19" i="6" a="1"/>
  <c r="JI19" i="6" s="1"/>
  <c r="JI19" i="8" a="1"/>
  <c r="JI19" i="8" s="1"/>
  <c r="JI19" i="2"/>
  <c r="JI11" i="18" a="1"/>
  <c r="JI11" i="18" s="1"/>
  <c r="JI11" i="6" a="1"/>
  <c r="JI11" i="6" s="1"/>
  <c r="JI11" i="8" a="1"/>
  <c r="JI11" i="8" s="1"/>
  <c r="JI11" i="2"/>
  <c r="JI3" i="2"/>
  <c r="JI3" i="18" a="1"/>
  <c r="JI3" i="18" s="1"/>
  <c r="JI3" i="6" a="1"/>
  <c r="JI3" i="6" s="1"/>
  <c r="JI3" i="8" a="1"/>
  <c r="JI3" i="8" s="1"/>
  <c r="ED2" i="13"/>
  <c r="JG3" i="6" s="1" a="1"/>
  <c r="JG3" i="6" s="1"/>
  <c r="ED3" i="13"/>
  <c r="JG4" i="2" s="1"/>
  <c r="ED4" i="13"/>
  <c r="JG5" i="2" s="1"/>
  <c r="ED5" i="13"/>
  <c r="JG6" i="6" s="1" a="1"/>
  <c r="JG6" i="6" s="1"/>
  <c r="ED6" i="13"/>
  <c r="JG7" i="6" s="1" a="1"/>
  <c r="JG7" i="6" s="1"/>
  <c r="ED7" i="13"/>
  <c r="JG8" i="6" s="1" a="1"/>
  <c r="JG8" i="6" s="1"/>
  <c r="ED8" i="13"/>
  <c r="JG9" i="18" s="1" a="1"/>
  <c r="JG9" i="18" s="1"/>
  <c r="ED9" i="13"/>
  <c r="JG10" i="18" s="1" a="1"/>
  <c r="JG10" i="18" s="1"/>
  <c r="ED10" i="13"/>
  <c r="JG11" i="8" s="1" a="1"/>
  <c r="JG11" i="8" s="1"/>
  <c r="ED11" i="13"/>
  <c r="JG12" i="2" s="1"/>
  <c r="ED12" i="13"/>
  <c r="JG13" i="6" s="1" a="1"/>
  <c r="JG13" i="6" s="1"/>
  <c r="ED13" i="13"/>
  <c r="JG14" i="6" s="1" a="1"/>
  <c r="JG14" i="6" s="1"/>
  <c r="ED14" i="13"/>
  <c r="JG15" i="6" s="1" a="1"/>
  <c r="JG15" i="6" s="1"/>
  <c r="ED15" i="13"/>
  <c r="JG16" i="6" s="1" a="1"/>
  <c r="JG16" i="6" s="1"/>
  <c r="ED16" i="13"/>
  <c r="JG17" i="18" s="1" a="1"/>
  <c r="JG17" i="18" s="1"/>
  <c r="ED17" i="13"/>
  <c r="JG18" i="8" s="1" a="1"/>
  <c r="JG18" i="8" s="1"/>
  <c r="ED18" i="13"/>
  <c r="JG19" i="8" s="1" a="1"/>
  <c r="JG19" i="8" s="1"/>
  <c r="ED19" i="13"/>
  <c r="JG20" i="2" s="1"/>
  <c r="JG20" i="6" l="1" a="1"/>
  <c r="JG20" i="6" s="1"/>
  <c r="JG12" i="6" a="1"/>
  <c r="JG12" i="6" s="1"/>
  <c r="JG10" i="8" a="1"/>
  <c r="JG10" i="8" s="1"/>
  <c r="JG5" i="6" a="1"/>
  <c r="JG5" i="6" s="1"/>
  <c r="JG16" i="18" a="1"/>
  <c r="JG16" i="18" s="1"/>
  <c r="JG8" i="18" a="1"/>
  <c r="JG8" i="18" s="1"/>
  <c r="JG19" i="2"/>
  <c r="JG17" i="8" a="1"/>
  <c r="JG17" i="8" s="1"/>
  <c r="JG11" i="2"/>
  <c r="JG16" i="8" a="1"/>
  <c r="JG16" i="8" s="1"/>
  <c r="JG9" i="8" a="1"/>
  <c r="JG9" i="8" s="1"/>
  <c r="JG19" i="6" a="1"/>
  <c r="JG19" i="6" s="1"/>
  <c r="JG11" i="6" a="1"/>
  <c r="JG11" i="6" s="1"/>
  <c r="JG4" i="6" a="1"/>
  <c r="JG4" i="6" s="1"/>
  <c r="JG15" i="18" a="1"/>
  <c r="JG15" i="18" s="1"/>
  <c r="JG18" i="2"/>
  <c r="JG10" i="2"/>
  <c r="JG15" i="8" a="1"/>
  <c r="JG15" i="8" s="1"/>
  <c r="JG8" i="8" a="1"/>
  <c r="JG8" i="8" s="1"/>
  <c r="JG18" i="6" a="1"/>
  <c r="JG18" i="6" s="1"/>
  <c r="JG10" i="6" a="1"/>
  <c r="JG10" i="6" s="1"/>
  <c r="JG3" i="18" a="1"/>
  <c r="JG3" i="18" s="1"/>
  <c r="JG14" i="18" a="1"/>
  <c r="JG14" i="18" s="1"/>
  <c r="JG7" i="18" a="1"/>
  <c r="JG7" i="18" s="1"/>
  <c r="JG17" i="2"/>
  <c r="JG9" i="2"/>
  <c r="JG14" i="8" a="1"/>
  <c r="JG14" i="8" s="1"/>
  <c r="JG7" i="8" a="1"/>
  <c r="JG7" i="8" s="1"/>
  <c r="JG17" i="6" a="1"/>
  <c r="JG17" i="6" s="1"/>
  <c r="JG9" i="6" a="1"/>
  <c r="JG9" i="6" s="1"/>
  <c r="JG20" i="18" a="1"/>
  <c r="JG20" i="18" s="1"/>
  <c r="JG13" i="18" a="1"/>
  <c r="JG13" i="18" s="1"/>
  <c r="JG6" i="18" a="1"/>
  <c r="JG6" i="18" s="1"/>
  <c r="JG16" i="2"/>
  <c r="JG8" i="2"/>
  <c r="JG3" i="8" a="1"/>
  <c r="JG3" i="8" s="1"/>
  <c r="JG13" i="8" a="1"/>
  <c r="JG13" i="8" s="1"/>
  <c r="JG6" i="8" a="1"/>
  <c r="JG6" i="8" s="1"/>
  <c r="JG19" i="18" a="1"/>
  <c r="JG19" i="18" s="1"/>
  <c r="JG12" i="18" a="1"/>
  <c r="JG12" i="18" s="1"/>
  <c r="JG5" i="18" a="1"/>
  <c r="JG5" i="18" s="1"/>
  <c r="JG15" i="2"/>
  <c r="JG7" i="2"/>
  <c r="JG20" i="8" a="1"/>
  <c r="JG20" i="8" s="1"/>
  <c r="JG12" i="8" a="1"/>
  <c r="JG12" i="8" s="1"/>
  <c r="JG5" i="8" a="1"/>
  <c r="JG5" i="8" s="1"/>
  <c r="JG11" i="18" a="1"/>
  <c r="JG11" i="18" s="1"/>
  <c r="JG4" i="18" a="1"/>
  <c r="JG4" i="18" s="1"/>
  <c r="JG14" i="2"/>
  <c r="JG6" i="2"/>
  <c r="JG4" i="8" a="1"/>
  <c r="JG4" i="8" s="1"/>
  <c r="JG18" i="18" a="1"/>
  <c r="JG18" i="18" s="1"/>
  <c r="JG3" i="2"/>
  <c r="JG13" i="2"/>
  <c r="EC2" i="13" l="1"/>
  <c r="JE3" i="8" s="1" a="1"/>
  <c r="JE3" i="8" s="1"/>
  <c r="EC3" i="13"/>
  <c r="JE4" i="2" s="1"/>
  <c r="EC4" i="13"/>
  <c r="JE5" i="8" s="1" a="1"/>
  <c r="JE5" i="8" s="1"/>
  <c r="EC5" i="13"/>
  <c r="JE6" i="18" s="1" a="1"/>
  <c r="JE6" i="18" s="1"/>
  <c r="EC6" i="13"/>
  <c r="JE7" i="8" s="1" a="1"/>
  <c r="JE7" i="8" s="1"/>
  <c r="EC7" i="13"/>
  <c r="JE8" i="6" s="1" a="1"/>
  <c r="JE8" i="6" s="1"/>
  <c r="EC8" i="13"/>
  <c r="JE9" i="6" s="1" a="1"/>
  <c r="JE9" i="6" s="1"/>
  <c r="EC9" i="13"/>
  <c r="JE10" i="18" s="1" a="1"/>
  <c r="JE10" i="18" s="1"/>
  <c r="EC10" i="13"/>
  <c r="JE11" i="18" s="1" a="1"/>
  <c r="JE11" i="18" s="1"/>
  <c r="EC11" i="13"/>
  <c r="JE12" i="2" s="1"/>
  <c r="EC12" i="13"/>
  <c r="JE13" i="8" s="1" a="1"/>
  <c r="JE13" i="8" s="1"/>
  <c r="EC13" i="13"/>
  <c r="JE14" i="8" s="1" a="1"/>
  <c r="JE14" i="8" s="1"/>
  <c r="EC14" i="13"/>
  <c r="JE15" i="6" s="1" a="1"/>
  <c r="JE15" i="6" s="1"/>
  <c r="EC15" i="13"/>
  <c r="JE16" i="6" s="1" a="1"/>
  <c r="JE16" i="6" s="1"/>
  <c r="EC16" i="13"/>
  <c r="JE17" i="6" s="1" a="1"/>
  <c r="JE17" i="6" s="1"/>
  <c r="EC17" i="13"/>
  <c r="JE18" i="18" s="1" a="1"/>
  <c r="JE18" i="18" s="1"/>
  <c r="EC18" i="13"/>
  <c r="JE19" i="18" s="1" a="1"/>
  <c r="JE19" i="18" s="1"/>
  <c r="EC19" i="13"/>
  <c r="JE20" i="2" s="1"/>
  <c r="JE4" i="8" l="1" a="1"/>
  <c r="JE4" i="8" s="1"/>
  <c r="JE19" i="6" a="1"/>
  <c r="JE19" i="6" s="1"/>
  <c r="JE7" i="6" a="1"/>
  <c r="JE7" i="6" s="1"/>
  <c r="JE4" i="6" a="1"/>
  <c r="JE4" i="6" s="1"/>
  <c r="JE19" i="2"/>
  <c r="JE16" i="2"/>
  <c r="JE20" i="8" a="1"/>
  <c r="JE20" i="8" s="1"/>
  <c r="JE11" i="2"/>
  <c r="JE12" i="8" a="1"/>
  <c r="JE12" i="8" s="1"/>
  <c r="JE8" i="2"/>
  <c r="JE9" i="18" a="1"/>
  <c r="JE9" i="18" s="1"/>
  <c r="JE19" i="8" a="1"/>
  <c r="JE19" i="8" s="1"/>
  <c r="JE11" i="8" a="1"/>
  <c r="JE11" i="8" s="1"/>
  <c r="JE3" i="6" a="1"/>
  <c r="JE3" i="6" s="1"/>
  <c r="JE13" i="6" a="1"/>
  <c r="JE13" i="6" s="1"/>
  <c r="JE6" i="6" a="1"/>
  <c r="JE6" i="6" s="1"/>
  <c r="JE16" i="18" a="1"/>
  <c r="JE16" i="18" s="1"/>
  <c r="JE8" i="18" a="1"/>
  <c r="JE8" i="18" s="1"/>
  <c r="JE18" i="2"/>
  <c r="JE10" i="2"/>
  <c r="JE14" i="6" a="1"/>
  <c r="JE14" i="6" s="1"/>
  <c r="JE17" i="18" a="1"/>
  <c r="JE17" i="18" s="1"/>
  <c r="JE18" i="8" a="1"/>
  <c r="JE18" i="8" s="1"/>
  <c r="JE10" i="8" a="1"/>
  <c r="JE10" i="8" s="1"/>
  <c r="JE20" i="6" a="1"/>
  <c r="JE20" i="6" s="1"/>
  <c r="JE12" i="6" a="1"/>
  <c r="JE12" i="6" s="1"/>
  <c r="JE5" i="6" a="1"/>
  <c r="JE5" i="6" s="1"/>
  <c r="JE15" i="18" a="1"/>
  <c r="JE15" i="18" s="1"/>
  <c r="JE7" i="18" a="1"/>
  <c r="JE7" i="18" s="1"/>
  <c r="JE17" i="2"/>
  <c r="JE9" i="2"/>
  <c r="JE16" i="8" a="1"/>
  <c r="JE16" i="8" s="1"/>
  <c r="JE8" i="8" a="1"/>
  <c r="JE8" i="8" s="1"/>
  <c r="JE18" i="6" a="1"/>
  <c r="JE18" i="6" s="1"/>
  <c r="JE11" i="6" a="1"/>
  <c r="JE11" i="6" s="1"/>
  <c r="JE3" i="18" a="1"/>
  <c r="JE3" i="18" s="1"/>
  <c r="JE13" i="18" a="1"/>
  <c r="JE13" i="18" s="1"/>
  <c r="JE5" i="18" a="1"/>
  <c r="JE5" i="18" s="1"/>
  <c r="JE15" i="2"/>
  <c r="JE7" i="2"/>
  <c r="JE17" i="8" a="1"/>
  <c r="JE17" i="8" s="1"/>
  <c r="JE15" i="8" a="1"/>
  <c r="JE15" i="8" s="1"/>
  <c r="JE10" i="6" a="1"/>
  <c r="JE10" i="6" s="1"/>
  <c r="JE20" i="18" a="1"/>
  <c r="JE20" i="18" s="1"/>
  <c r="JE12" i="18" a="1"/>
  <c r="JE12" i="18" s="1"/>
  <c r="JE4" i="18" a="1"/>
  <c r="JE4" i="18" s="1"/>
  <c r="JE14" i="2"/>
  <c r="JE6" i="2"/>
  <c r="JE9" i="8" a="1"/>
  <c r="JE9" i="8" s="1"/>
  <c r="JE14" i="18" a="1"/>
  <c r="JE14" i="18" s="1"/>
  <c r="JE6" i="8" a="1"/>
  <c r="JE6" i="8" s="1"/>
  <c r="JE3" i="2"/>
  <c r="JE13" i="2"/>
  <c r="JE5" i="2"/>
  <c r="EB2" i="13"/>
  <c r="JC3" i="2" s="1"/>
  <c r="EB3" i="13"/>
  <c r="JC4" i="2" s="1"/>
  <c r="EB4" i="13"/>
  <c r="JC5" i="2" s="1"/>
  <c r="EB5" i="13"/>
  <c r="JC6" i="8" s="1" a="1"/>
  <c r="JC6" i="8" s="1"/>
  <c r="EB6" i="13"/>
  <c r="JC7" i="2" s="1"/>
  <c r="EB7" i="13"/>
  <c r="JC8" i="6" s="1" a="1"/>
  <c r="JC8" i="6" s="1"/>
  <c r="EB8" i="13"/>
  <c r="JC9" i="8" s="1" a="1"/>
  <c r="JC9" i="8" s="1"/>
  <c r="EB9" i="13"/>
  <c r="JC10" i="18" s="1" a="1"/>
  <c r="JC10" i="18" s="1"/>
  <c r="EB10" i="13"/>
  <c r="JC11" i="18" s="1" a="1"/>
  <c r="JC11" i="18" s="1"/>
  <c r="EB11" i="13"/>
  <c r="JC12" i="2" s="1"/>
  <c r="EB12" i="13"/>
  <c r="JC13" i="2" s="1"/>
  <c r="EB13" i="13"/>
  <c r="JC14" i="8" s="1" a="1"/>
  <c r="JC14" i="8" s="1"/>
  <c r="EB14" i="13"/>
  <c r="JC15" i="2" s="1"/>
  <c r="EB15" i="13"/>
  <c r="JC16" i="6" s="1" a="1"/>
  <c r="JC16" i="6" s="1"/>
  <c r="EB16" i="13"/>
  <c r="JC17" i="8" s="1" a="1"/>
  <c r="JC17" i="8" s="1"/>
  <c r="EB17" i="13"/>
  <c r="JC18" i="18" s="1" a="1"/>
  <c r="JC18" i="18" s="1"/>
  <c r="EB18" i="13"/>
  <c r="JC19" i="18" s="1" a="1"/>
  <c r="JC19" i="18" s="1"/>
  <c r="EB19" i="13"/>
  <c r="JC20" i="2" s="1"/>
  <c r="JC17" i="6" l="1" a="1"/>
  <c r="JC17" i="6" s="1"/>
  <c r="JC9" i="6" a="1"/>
  <c r="JC9" i="6" s="1"/>
  <c r="JC19" i="2"/>
  <c r="JC10" i="8" a="1"/>
  <c r="JC10" i="8" s="1"/>
  <c r="JC13" i="8" a="1"/>
  <c r="JC13" i="8" s="1"/>
  <c r="JC15" i="6" a="1"/>
  <c r="JC15" i="6" s="1"/>
  <c r="JC18" i="2"/>
  <c r="JC15" i="8" a="1"/>
  <c r="JC15" i="8" s="1"/>
  <c r="JC12" i="8" a="1"/>
  <c r="JC12" i="8" s="1"/>
  <c r="JC12" i="6" a="1"/>
  <c r="JC12" i="6" s="1"/>
  <c r="JC11" i="2"/>
  <c r="JC10" i="2"/>
  <c r="JC7" i="8" a="1"/>
  <c r="JC7" i="8" s="1"/>
  <c r="JC7" i="6" a="1"/>
  <c r="JC7" i="6" s="1"/>
  <c r="JC3" i="8" a="1"/>
  <c r="JC3" i="8" s="1"/>
  <c r="JC5" i="8" a="1"/>
  <c r="JC5" i="8" s="1"/>
  <c r="JC4" i="6" a="1"/>
  <c r="JC4" i="6" s="1"/>
  <c r="JC20" i="8" a="1"/>
  <c r="JC20" i="8" s="1"/>
  <c r="JC4" i="8" a="1"/>
  <c r="JC4" i="8" s="1"/>
  <c r="JC17" i="18" a="1"/>
  <c r="JC17" i="18" s="1"/>
  <c r="JC18" i="8" a="1"/>
  <c r="JC18" i="8" s="1"/>
  <c r="JC20" i="6" a="1"/>
  <c r="JC20" i="6" s="1"/>
  <c r="JC9" i="18" a="1"/>
  <c r="JC9" i="18" s="1"/>
  <c r="JC14" i="6" a="1"/>
  <c r="JC14" i="6" s="1"/>
  <c r="JC6" i="6" a="1"/>
  <c r="JC6" i="6" s="1"/>
  <c r="JC16" i="18" a="1"/>
  <c r="JC16" i="18" s="1"/>
  <c r="JC8" i="18" a="1"/>
  <c r="JC8" i="18" s="1"/>
  <c r="JC19" i="8" a="1"/>
  <c r="JC19" i="8" s="1"/>
  <c r="JC11" i="8" a="1"/>
  <c r="JC11" i="8" s="1"/>
  <c r="JC3" i="6" a="1"/>
  <c r="JC3" i="6" s="1"/>
  <c r="JC13" i="6" a="1"/>
  <c r="JC13" i="6" s="1"/>
  <c r="JC5" i="6" a="1"/>
  <c r="JC5" i="6" s="1"/>
  <c r="JC15" i="18" a="1"/>
  <c r="JC15" i="18" s="1"/>
  <c r="JC7" i="18" a="1"/>
  <c r="JC7" i="18" s="1"/>
  <c r="JC17" i="2"/>
  <c r="JC9" i="2"/>
  <c r="JC14" i="18" a="1"/>
  <c r="JC14" i="18" s="1"/>
  <c r="JC8" i="2"/>
  <c r="JC19" i="6" a="1"/>
  <c r="JC19" i="6" s="1"/>
  <c r="JC11" i="6" a="1"/>
  <c r="JC11" i="6" s="1"/>
  <c r="JC3" i="18" a="1"/>
  <c r="JC3" i="18" s="1"/>
  <c r="JC13" i="18" a="1"/>
  <c r="JC13" i="18" s="1"/>
  <c r="JC5" i="18" a="1"/>
  <c r="JC5" i="18" s="1"/>
  <c r="JC6" i="18" a="1"/>
  <c r="JC6" i="18" s="1"/>
  <c r="JC16" i="2"/>
  <c r="JC16" i="8" a="1"/>
  <c r="JC16" i="8" s="1"/>
  <c r="JC8" i="8" a="1"/>
  <c r="JC8" i="8" s="1"/>
  <c r="JC18" i="6" a="1"/>
  <c r="JC18" i="6" s="1"/>
  <c r="JC10" i="6" a="1"/>
  <c r="JC10" i="6" s="1"/>
  <c r="JC20" i="18" a="1"/>
  <c r="JC20" i="18" s="1"/>
  <c r="JC12" i="18" a="1"/>
  <c r="JC12" i="18" s="1"/>
  <c r="JC4" i="18" a="1"/>
  <c r="JC4" i="18" s="1"/>
  <c r="JC14" i="2"/>
  <c r="JC6" i="2"/>
  <c r="EA2" i="13"/>
  <c r="JA3" i="2" s="1"/>
  <c r="EA3" i="13"/>
  <c r="JA4" i="2" s="1"/>
  <c r="EA4" i="13"/>
  <c r="JA5" i="2" s="1"/>
  <c r="EA5" i="13"/>
  <c r="JA6" i="2" s="1"/>
  <c r="EA6" i="13"/>
  <c r="JA7" i="2" s="1"/>
  <c r="EA7" i="13"/>
  <c r="JA8" i="2" s="1"/>
  <c r="EA8" i="13"/>
  <c r="JA9" i="18" s="1" a="1"/>
  <c r="JA9" i="18" s="1"/>
  <c r="EA9" i="13"/>
  <c r="JA10" i="8" s="1" a="1"/>
  <c r="JA10" i="8" s="1"/>
  <c r="EA10" i="13"/>
  <c r="JA11" i="6" s="1" a="1"/>
  <c r="JA11" i="6" s="1"/>
  <c r="EA11" i="13"/>
  <c r="JA12" i="2" s="1"/>
  <c r="EA12" i="13"/>
  <c r="JA13" i="2" s="1"/>
  <c r="EA13" i="13"/>
  <c r="JA14" i="2" s="1"/>
  <c r="EA14" i="13"/>
  <c r="JA15" i="18" s="1" a="1"/>
  <c r="JA15" i="18" s="1"/>
  <c r="EA15" i="13"/>
  <c r="JA16" i="18" s="1" a="1"/>
  <c r="JA16" i="18" s="1"/>
  <c r="EA16" i="13"/>
  <c r="JA17" i="8" s="1" a="1"/>
  <c r="JA17" i="8" s="1"/>
  <c r="EA17" i="13"/>
  <c r="JA18" i="8" s="1" a="1"/>
  <c r="JA18" i="8" s="1"/>
  <c r="EA18" i="13"/>
  <c r="JA19" i="6" s="1" a="1"/>
  <c r="JA19" i="6" s="1"/>
  <c r="EA19" i="13"/>
  <c r="JA20" i="2" s="1"/>
  <c r="JA9" i="8" l="1" a="1"/>
  <c r="JA9" i="8" s="1"/>
  <c r="JA14" i="18" a="1"/>
  <c r="JA14" i="18" s="1"/>
  <c r="JA8" i="18" a="1"/>
  <c r="JA8" i="18" s="1"/>
  <c r="JA11" i="2"/>
  <c r="JA3" i="8" a="1"/>
  <c r="JA3" i="8" s="1"/>
  <c r="JA14" i="8" a="1"/>
  <c r="JA14" i="8" s="1"/>
  <c r="JA8" i="8" a="1"/>
  <c r="JA8" i="8" s="1"/>
  <c r="JA18" i="6" a="1"/>
  <c r="JA18" i="6" s="1"/>
  <c r="JA10" i="6" a="1"/>
  <c r="JA10" i="6" s="1"/>
  <c r="JA20" i="18" a="1"/>
  <c r="JA20" i="18" s="1"/>
  <c r="JA13" i="18" a="1"/>
  <c r="JA13" i="18" s="1"/>
  <c r="JA7" i="18" a="1"/>
  <c r="JA7" i="18" s="1"/>
  <c r="JA18" i="2"/>
  <c r="JA10" i="2"/>
  <c r="JA19" i="2"/>
  <c r="JA20" i="8" a="1"/>
  <c r="JA20" i="8" s="1"/>
  <c r="JA13" i="8" a="1"/>
  <c r="JA13" i="8" s="1"/>
  <c r="JA7" i="8" a="1"/>
  <c r="JA7" i="8" s="1"/>
  <c r="JA17" i="6" a="1"/>
  <c r="JA17" i="6" s="1"/>
  <c r="JA9" i="6" a="1"/>
  <c r="JA9" i="6" s="1"/>
  <c r="JA19" i="18" a="1"/>
  <c r="JA19" i="18" s="1"/>
  <c r="JA12" i="18" a="1"/>
  <c r="JA12" i="18" s="1"/>
  <c r="JA17" i="2"/>
  <c r="JA9" i="2"/>
  <c r="JA19" i="8" a="1"/>
  <c r="JA19" i="8" s="1"/>
  <c r="JA6" i="8" a="1"/>
  <c r="JA6" i="8" s="1"/>
  <c r="JA16" i="6" a="1"/>
  <c r="JA16" i="6" s="1"/>
  <c r="JA8" i="6" a="1"/>
  <c r="JA8" i="6" s="1"/>
  <c r="JA18" i="18" a="1"/>
  <c r="JA18" i="18" s="1"/>
  <c r="JA11" i="18" a="1"/>
  <c r="JA11" i="18" s="1"/>
  <c r="JA6" i="18" a="1"/>
  <c r="JA6" i="18" s="1"/>
  <c r="JA16" i="2"/>
  <c r="JA12" i="8" a="1"/>
  <c r="JA12" i="8" s="1"/>
  <c r="JA5" i="8" a="1"/>
  <c r="JA5" i="8" s="1"/>
  <c r="JA15" i="6" a="1"/>
  <c r="JA15" i="6" s="1"/>
  <c r="JA7" i="6" a="1"/>
  <c r="JA7" i="6" s="1"/>
  <c r="JA17" i="18" a="1"/>
  <c r="JA17" i="18" s="1"/>
  <c r="JA5" i="18" a="1"/>
  <c r="JA5" i="18" s="1"/>
  <c r="JA15" i="2"/>
  <c r="JA3" i="18" a="1"/>
  <c r="JA3" i="18" s="1"/>
  <c r="JA11" i="8" a="1"/>
  <c r="JA11" i="8" s="1"/>
  <c r="JA4" i="8" a="1"/>
  <c r="JA4" i="8" s="1"/>
  <c r="JA14" i="6" a="1"/>
  <c r="JA14" i="6" s="1"/>
  <c r="JA6" i="6" a="1"/>
  <c r="JA6" i="6" s="1"/>
  <c r="JA10" i="18" a="1"/>
  <c r="JA10" i="18" s="1"/>
  <c r="JA4" i="18" a="1"/>
  <c r="JA4" i="18" s="1"/>
  <c r="JA16" i="8" a="1"/>
  <c r="JA16" i="8" s="1"/>
  <c r="JA3" i="6" a="1"/>
  <c r="JA3" i="6" s="1"/>
  <c r="JA13" i="6" a="1"/>
  <c r="JA13" i="6" s="1"/>
  <c r="JA5" i="6" a="1"/>
  <c r="JA5" i="6" s="1"/>
  <c r="JA15" i="8" a="1"/>
  <c r="JA15" i="8" s="1"/>
  <c r="JA20" i="6" a="1"/>
  <c r="JA20" i="6" s="1"/>
  <c r="JA12" i="6" a="1"/>
  <c r="JA12" i="6" s="1"/>
  <c r="JA4" i="6" a="1"/>
  <c r="JA4" i="6" s="1"/>
  <c r="DZ2" i="13"/>
  <c r="IY3" i="2" s="1"/>
  <c r="DZ3" i="13"/>
  <c r="IY4" i="2" s="1"/>
  <c r="DZ4" i="13"/>
  <c r="IY5" i="2" s="1"/>
  <c r="DZ5" i="13"/>
  <c r="IY6" i="2" s="1"/>
  <c r="DZ6" i="13"/>
  <c r="IY7" i="6" s="1" a="1"/>
  <c r="IY7" i="6" s="1"/>
  <c r="DZ7" i="13"/>
  <c r="IY8" i="6" s="1" a="1"/>
  <c r="IY8" i="6" s="1"/>
  <c r="DZ8" i="13"/>
  <c r="IY9" i="6" s="1" a="1"/>
  <c r="IY9" i="6" s="1"/>
  <c r="DZ9" i="13"/>
  <c r="IY10" i="18" s="1" a="1"/>
  <c r="IY10" i="18" s="1"/>
  <c r="DZ10" i="13"/>
  <c r="IY11" i="18" s="1" a="1"/>
  <c r="IY11" i="18" s="1"/>
  <c r="DZ11" i="13"/>
  <c r="IY12" i="2" s="1"/>
  <c r="DZ12" i="13"/>
  <c r="IY13" i="2" s="1"/>
  <c r="DZ13" i="13"/>
  <c r="IY14" i="6" s="1" a="1"/>
  <c r="IY14" i="6" s="1"/>
  <c r="DZ14" i="13"/>
  <c r="IY15" i="6" s="1" a="1"/>
  <c r="IY15" i="6" s="1"/>
  <c r="DZ15" i="13"/>
  <c r="IY16" i="6" s="1" a="1"/>
  <c r="IY16" i="6" s="1"/>
  <c r="DZ16" i="13"/>
  <c r="IY17" i="18" s="1" a="1"/>
  <c r="IY17" i="18" s="1"/>
  <c r="DZ17" i="13"/>
  <c r="IY18" i="18" s="1" a="1"/>
  <c r="IY18" i="18" s="1"/>
  <c r="DZ18" i="13"/>
  <c r="IY19" i="18" s="1" a="1"/>
  <c r="IY19" i="18" s="1"/>
  <c r="DZ19" i="13"/>
  <c r="IY20" i="2" s="1"/>
  <c r="IY5" i="6" l="1" a="1"/>
  <c r="IY5" i="6" s="1"/>
  <c r="IY18" i="8" a="1"/>
  <c r="IY18" i="8" s="1"/>
  <c r="IY4" i="6" a="1"/>
  <c r="IY4" i="6" s="1"/>
  <c r="IY12" i="6" a="1"/>
  <c r="IY12" i="6" s="1"/>
  <c r="IY17" i="8" a="1"/>
  <c r="IY17" i="8" s="1"/>
  <c r="IY8" i="18" a="1"/>
  <c r="IY8" i="18" s="1"/>
  <c r="IY10" i="8" a="1"/>
  <c r="IY10" i="8" s="1"/>
  <c r="IY18" i="2"/>
  <c r="IY9" i="8" a="1"/>
  <c r="IY9" i="8" s="1"/>
  <c r="IY17" i="2"/>
  <c r="IY20" i="6" a="1"/>
  <c r="IY20" i="6" s="1"/>
  <c r="IY10" i="2"/>
  <c r="IY19" i="6" a="1"/>
  <c r="IY19" i="6" s="1"/>
  <c r="IY9" i="2"/>
  <c r="IY19" i="8" a="1"/>
  <c r="IY19" i="8" s="1"/>
  <c r="IY11" i="8" a="1"/>
  <c r="IY11" i="8" s="1"/>
  <c r="IY3" i="6" a="1"/>
  <c r="IY3" i="6" s="1"/>
  <c r="IY13" i="6" a="1"/>
  <c r="IY13" i="6" s="1"/>
  <c r="IY6" i="6" a="1"/>
  <c r="IY6" i="6" s="1"/>
  <c r="IY16" i="18" a="1"/>
  <c r="IY16" i="18" s="1"/>
  <c r="IY9" i="18" a="1"/>
  <c r="IY9" i="18" s="1"/>
  <c r="IY19" i="2"/>
  <c r="IY11" i="2"/>
  <c r="IY15" i="18" a="1"/>
  <c r="IY15" i="18" s="1"/>
  <c r="IY16" i="8" a="1"/>
  <c r="IY16" i="8" s="1"/>
  <c r="IY8" i="8" a="1"/>
  <c r="IY8" i="8" s="1"/>
  <c r="IY18" i="6" a="1"/>
  <c r="IY18" i="6" s="1"/>
  <c r="IY11" i="6" a="1"/>
  <c r="IY11" i="6" s="1"/>
  <c r="IY3" i="18" a="1"/>
  <c r="IY3" i="18" s="1"/>
  <c r="IY14" i="18" a="1"/>
  <c r="IY14" i="18" s="1"/>
  <c r="IY6" i="18" a="1"/>
  <c r="IY6" i="18" s="1"/>
  <c r="IY16" i="2"/>
  <c r="IY8" i="2"/>
  <c r="IY15" i="8" a="1"/>
  <c r="IY15" i="8" s="1"/>
  <c r="IY7" i="8" a="1"/>
  <c r="IY7" i="8" s="1"/>
  <c r="IY17" i="6" a="1"/>
  <c r="IY17" i="6" s="1"/>
  <c r="IY10" i="6" a="1"/>
  <c r="IY10" i="6" s="1"/>
  <c r="IY20" i="18" a="1"/>
  <c r="IY20" i="18" s="1"/>
  <c r="IY13" i="18" a="1"/>
  <c r="IY13" i="18" s="1"/>
  <c r="IY5" i="18" a="1"/>
  <c r="IY5" i="18" s="1"/>
  <c r="IY15" i="2"/>
  <c r="IY7" i="2"/>
  <c r="IY14" i="8" a="1"/>
  <c r="IY14" i="8" s="1"/>
  <c r="IY6" i="8" a="1"/>
  <c r="IY6" i="8" s="1"/>
  <c r="IY12" i="18" a="1"/>
  <c r="IY12" i="18" s="1"/>
  <c r="IY4" i="18" a="1"/>
  <c r="IY4" i="18" s="1"/>
  <c r="IY14" i="2"/>
  <c r="IY7" i="18" a="1"/>
  <c r="IY7" i="18" s="1"/>
  <c r="IY3" i="8" a="1"/>
  <c r="IY3" i="8" s="1"/>
  <c r="IY13" i="8" a="1"/>
  <c r="IY13" i="8" s="1"/>
  <c r="IY5" i="8" a="1"/>
  <c r="IY5" i="8" s="1"/>
  <c r="IY20" i="8" a="1"/>
  <c r="IY20" i="8" s="1"/>
  <c r="IY12" i="8" a="1"/>
  <c r="IY12" i="8" s="1"/>
  <c r="IY4" i="8" a="1"/>
  <c r="IY4" i="8" s="1"/>
  <c r="DY3" i="13"/>
  <c r="IW4" i="2" s="1"/>
  <c r="DY4" i="13"/>
  <c r="IW5" i="2" s="1"/>
  <c r="DY5" i="13"/>
  <c r="IW6" i="6" s="1" a="1"/>
  <c r="IW6" i="6" s="1"/>
  <c r="DY6" i="13"/>
  <c r="IW7" i="6" s="1" a="1"/>
  <c r="IW7" i="6" s="1"/>
  <c r="DY7" i="13"/>
  <c r="IW8" i="6" s="1" a="1"/>
  <c r="IW8" i="6" s="1"/>
  <c r="DY8" i="13"/>
  <c r="IW9" i="18" s="1" a="1"/>
  <c r="IW9" i="18" s="1"/>
  <c r="DY9" i="13"/>
  <c r="IW10" i="18" s="1" a="1"/>
  <c r="IW10" i="18" s="1"/>
  <c r="DY10" i="13"/>
  <c r="IW11" i="18" s="1" a="1"/>
  <c r="IW11" i="18" s="1"/>
  <c r="DY11" i="13"/>
  <c r="IW12" i="2" s="1"/>
  <c r="DY12" i="13"/>
  <c r="IW13" i="2" s="1"/>
  <c r="DY13" i="13"/>
  <c r="IW14" i="2" s="1"/>
  <c r="DY14" i="13"/>
  <c r="IW15" i="2" s="1"/>
  <c r="DY15" i="13"/>
  <c r="IW16" i="2" s="1"/>
  <c r="DY16" i="13"/>
  <c r="IW17" i="18" s="1" a="1"/>
  <c r="IW17" i="18" s="1"/>
  <c r="DY17" i="13"/>
  <c r="IW18" i="18" s="1" a="1"/>
  <c r="IW18" i="18" s="1"/>
  <c r="DY18" i="13"/>
  <c r="IW19" i="18" s="1" a="1"/>
  <c r="IW19" i="18" s="1"/>
  <c r="DY19" i="13"/>
  <c r="IW20" i="2" s="1"/>
  <c r="DY2" i="13"/>
  <c r="IW3" i="2" s="1"/>
  <c r="IW11" i="6" l="1" a="1"/>
  <c r="IW11" i="6" s="1"/>
  <c r="IW4" i="6" a="1"/>
  <c r="IW4" i="6" s="1"/>
  <c r="IW3" i="18" a="1"/>
  <c r="IW3" i="18" s="1"/>
  <c r="IW20" i="6" a="1"/>
  <c r="IW20" i="6" s="1"/>
  <c r="IW16" i="18" a="1"/>
  <c r="IW16" i="18" s="1"/>
  <c r="IW19" i="6" a="1"/>
  <c r="IW19" i="6" s="1"/>
  <c r="IW14" i="18" a="1"/>
  <c r="IW14" i="18" s="1"/>
  <c r="IW17" i="6" a="1"/>
  <c r="IW17" i="6" s="1"/>
  <c r="IW13" i="18" a="1"/>
  <c r="IW13" i="18" s="1"/>
  <c r="IW16" i="6" a="1"/>
  <c r="IW16" i="6" s="1"/>
  <c r="IW18" i="2"/>
  <c r="IW13" i="6" a="1"/>
  <c r="IW13" i="6" s="1"/>
  <c r="IW10" i="2"/>
  <c r="IW18" i="6" a="1"/>
  <c r="IW18" i="6" s="1"/>
  <c r="IW12" i="6" a="1"/>
  <c r="IW12" i="6" s="1"/>
  <c r="IW5" i="6" a="1"/>
  <c r="IW5" i="6" s="1"/>
  <c r="IW15" i="18" a="1"/>
  <c r="IW15" i="18" s="1"/>
  <c r="IW8" i="18" a="1"/>
  <c r="IW8" i="18" s="1"/>
  <c r="IW19" i="2"/>
  <c r="IW11" i="2"/>
  <c r="IW10" i="6" a="1"/>
  <c r="IW10" i="6" s="1"/>
  <c r="IW7" i="18" a="1"/>
  <c r="IW7" i="18" s="1"/>
  <c r="IW20" i="18" a="1"/>
  <c r="IW20" i="18" s="1"/>
  <c r="IW12" i="18" a="1"/>
  <c r="IW12" i="18" s="1"/>
  <c r="IW6" i="18" a="1"/>
  <c r="IW6" i="18" s="1"/>
  <c r="IW8" i="2"/>
  <c r="IW9" i="2"/>
  <c r="IW15" i="6" a="1"/>
  <c r="IW15" i="6" s="1"/>
  <c r="IW9" i="6" a="1"/>
  <c r="IW9" i="6" s="1"/>
  <c r="IW5" i="18" a="1"/>
  <c r="IW5" i="18" s="1"/>
  <c r="IW7" i="2"/>
  <c r="IW17" i="2"/>
  <c r="IW3" i="6" a="1"/>
  <c r="IW3" i="6" s="1"/>
  <c r="IW14" i="6" a="1"/>
  <c r="IW14" i="6" s="1"/>
  <c r="IW4" i="18" a="1"/>
  <c r="IW4" i="18" s="1"/>
  <c r="IW6" i="2"/>
  <c r="IW20" i="8" a="1"/>
  <c r="IW20" i="8" s="1"/>
  <c r="IW19" i="8" a="1"/>
  <c r="IW19" i="8" s="1"/>
  <c r="IW18" i="8" a="1"/>
  <c r="IW18" i="8" s="1"/>
  <c r="IW17" i="8" a="1"/>
  <c r="IW17" i="8" s="1"/>
  <c r="IW16" i="8" a="1"/>
  <c r="IW16" i="8" s="1"/>
  <c r="IW15" i="8" a="1"/>
  <c r="IW15" i="8" s="1"/>
  <c r="IW14" i="8" a="1"/>
  <c r="IW14" i="8" s="1"/>
  <c r="IW13" i="8" a="1"/>
  <c r="IW13" i="8" s="1"/>
  <c r="IW12" i="8" a="1"/>
  <c r="IW12" i="8" s="1"/>
  <c r="IW11" i="8" a="1"/>
  <c r="IW11" i="8" s="1"/>
  <c r="IW10" i="8" a="1"/>
  <c r="IW10" i="8" s="1"/>
  <c r="IW9" i="8" a="1"/>
  <c r="IW9" i="8" s="1"/>
  <c r="IW8" i="8" a="1"/>
  <c r="IW8" i="8" s="1"/>
  <c r="IW7" i="8" a="1"/>
  <c r="IW7" i="8" s="1"/>
  <c r="IW6" i="8" a="1"/>
  <c r="IW6" i="8" s="1"/>
  <c r="IW5" i="8" a="1"/>
  <c r="IW5" i="8" s="1"/>
  <c r="IW4" i="8" a="1"/>
  <c r="IW4" i="8" s="1"/>
  <c r="IW3" i="8" a="1"/>
  <c r="IW3" i="8" s="1"/>
  <c r="DX2" i="13" l="1"/>
  <c r="IU3" i="8" s="1" a="1"/>
  <c r="IU3" i="8" s="1"/>
  <c r="DX3" i="13"/>
  <c r="IU4" i="2" s="1"/>
  <c r="DX4" i="13"/>
  <c r="IU5" i="2" s="1"/>
  <c r="DX5" i="13"/>
  <c r="IU6" i="2" s="1"/>
  <c r="DX6" i="13"/>
  <c r="IU7" i="2" s="1"/>
  <c r="DX7" i="13"/>
  <c r="IU8" i="6" s="1" a="1"/>
  <c r="IU8" i="6" s="1"/>
  <c r="DX8" i="13"/>
  <c r="IU9" i="6" s="1" a="1"/>
  <c r="IU9" i="6" s="1"/>
  <c r="DX9" i="13"/>
  <c r="IU10" i="18" s="1" a="1"/>
  <c r="IU10" i="18" s="1"/>
  <c r="DX10" i="13"/>
  <c r="IU11" i="18" s="1" a="1"/>
  <c r="IU11" i="18" s="1"/>
  <c r="DX11" i="13"/>
  <c r="IU12" i="2" s="1"/>
  <c r="DX12" i="13"/>
  <c r="IU13" i="2" s="1"/>
  <c r="DX13" i="13"/>
  <c r="IU14" i="2" s="1"/>
  <c r="DX14" i="13"/>
  <c r="IU15" i="6" s="1" a="1"/>
  <c r="IU15" i="6" s="1"/>
  <c r="DX15" i="13"/>
  <c r="IU16" i="6" s="1" a="1"/>
  <c r="IU16" i="6" s="1"/>
  <c r="DX16" i="13"/>
  <c r="IU17" i="6" s="1" a="1"/>
  <c r="IU17" i="6" s="1"/>
  <c r="DX17" i="13"/>
  <c r="IU18" i="18" s="1" a="1"/>
  <c r="IU18" i="18" s="1"/>
  <c r="DX18" i="13"/>
  <c r="IU19" i="18" s="1" a="1"/>
  <c r="IU19" i="18" s="1"/>
  <c r="DX19" i="13"/>
  <c r="IU20" i="2" s="1"/>
  <c r="IU20" i="8" l="1" a="1"/>
  <c r="IU20" i="8" s="1"/>
  <c r="IU9" i="8" a="1"/>
  <c r="IU9" i="8" s="1"/>
  <c r="IU4" i="8" a="1"/>
  <c r="IU4" i="8" s="1"/>
  <c r="IU14" i="6" a="1"/>
  <c r="IU14" i="6" s="1"/>
  <c r="IU7" i="6" a="1"/>
  <c r="IU7" i="6" s="1"/>
  <c r="IU17" i="18" a="1"/>
  <c r="IU17" i="18" s="1"/>
  <c r="IU9" i="18" a="1"/>
  <c r="IU9" i="18" s="1"/>
  <c r="IU19" i="2"/>
  <c r="IU11" i="2"/>
  <c r="IU19" i="8" a="1"/>
  <c r="IU19" i="8" s="1"/>
  <c r="IU14" i="8" a="1"/>
  <c r="IU14" i="8" s="1"/>
  <c r="IU3" i="6" a="1"/>
  <c r="IU3" i="6" s="1"/>
  <c r="IU13" i="6" a="1"/>
  <c r="IU13" i="6" s="1"/>
  <c r="IU6" i="6" a="1"/>
  <c r="IU6" i="6" s="1"/>
  <c r="IU16" i="18" a="1"/>
  <c r="IU16" i="18" s="1"/>
  <c r="IU8" i="18" a="1"/>
  <c r="IU8" i="18" s="1"/>
  <c r="IU18" i="2"/>
  <c r="IU10" i="2"/>
  <c r="IU13" i="8" a="1"/>
  <c r="IU13" i="8" s="1"/>
  <c r="IU8" i="8" a="1"/>
  <c r="IU8" i="8" s="1"/>
  <c r="IU20" i="6" a="1"/>
  <c r="IU20" i="6" s="1"/>
  <c r="IU12" i="6" a="1"/>
  <c r="IU12" i="6" s="1"/>
  <c r="IU5" i="6" a="1"/>
  <c r="IU5" i="6" s="1"/>
  <c r="IU15" i="18" a="1"/>
  <c r="IU15" i="18" s="1"/>
  <c r="IU7" i="18" a="1"/>
  <c r="IU7" i="18" s="1"/>
  <c r="IU17" i="2"/>
  <c r="IU9" i="2"/>
  <c r="IU18" i="8" a="1"/>
  <c r="IU18" i="8" s="1"/>
  <c r="IU7" i="8" a="1"/>
  <c r="IU7" i="8" s="1"/>
  <c r="IU19" i="6" a="1"/>
  <c r="IU19" i="6" s="1"/>
  <c r="IU11" i="6" a="1"/>
  <c r="IU11" i="6" s="1"/>
  <c r="IU4" i="6" a="1"/>
  <c r="IU4" i="6" s="1"/>
  <c r="IU14" i="18" a="1"/>
  <c r="IU14" i="18" s="1"/>
  <c r="IU6" i="18" a="1"/>
  <c r="IU6" i="18" s="1"/>
  <c r="IU16" i="2"/>
  <c r="IU8" i="2"/>
  <c r="IU17" i="8" a="1"/>
  <c r="IU17" i="8" s="1"/>
  <c r="IU12" i="8" a="1"/>
  <c r="IU12" i="8" s="1"/>
  <c r="IU18" i="6" a="1"/>
  <c r="IU18" i="6" s="1"/>
  <c r="IU10" i="6" a="1"/>
  <c r="IU10" i="6" s="1"/>
  <c r="IU3" i="18" a="1"/>
  <c r="IU3" i="18" s="1"/>
  <c r="IU13" i="18" a="1"/>
  <c r="IU13" i="18" s="1"/>
  <c r="IU5" i="18" a="1"/>
  <c r="IU5" i="18" s="1"/>
  <c r="IU15" i="2"/>
  <c r="IU11" i="8" a="1"/>
  <c r="IU11" i="8" s="1"/>
  <c r="IU6" i="8" a="1"/>
  <c r="IU6" i="8" s="1"/>
  <c r="IU20" i="18" a="1"/>
  <c r="IU20" i="18" s="1"/>
  <c r="IU12" i="18" a="1"/>
  <c r="IU12" i="18" s="1"/>
  <c r="IU4" i="18" a="1"/>
  <c r="IU4" i="18" s="1"/>
  <c r="IU16" i="8" a="1"/>
  <c r="IU16" i="8" s="1"/>
  <c r="IU5" i="8" a="1"/>
  <c r="IU5" i="8" s="1"/>
  <c r="IU3" i="2"/>
  <c r="IU15" i="8" a="1"/>
  <c r="IU15" i="8" s="1"/>
  <c r="IU10" i="8" a="1"/>
  <c r="IU10" i="8" s="1"/>
  <c r="DW2" i="13" l="1"/>
  <c r="DW3" i="13"/>
  <c r="DW4" i="13"/>
  <c r="DW5" i="13"/>
  <c r="DW6" i="13"/>
  <c r="DW7" i="13"/>
  <c r="DW8" i="13"/>
  <c r="DW9" i="13"/>
  <c r="DW10" i="13"/>
  <c r="DW11" i="13"/>
  <c r="DW12" i="13"/>
  <c r="DW13" i="13"/>
  <c r="DW14" i="13"/>
  <c r="DW15" i="13"/>
  <c r="DW16" i="13"/>
  <c r="DW17" i="13"/>
  <c r="DW18" i="13"/>
  <c r="DW19" i="13"/>
  <c r="IS18" i="18" l="1" a="1"/>
  <c r="IS18" i="18" s="1"/>
  <c r="IS18" i="6" a="1"/>
  <c r="IS18" i="6" s="1"/>
  <c r="IS18" i="8" a="1"/>
  <c r="IS18" i="8" s="1"/>
  <c r="IS18" i="2"/>
  <c r="IS10" i="18" a="1"/>
  <c r="IS10" i="18" s="1"/>
  <c r="IS10" i="2"/>
  <c r="IS10" i="6" a="1"/>
  <c r="IS10" i="6" s="1"/>
  <c r="IS10" i="8" a="1"/>
  <c r="IS10" i="8" s="1"/>
  <c r="IS17" i="6" a="1"/>
  <c r="IS17" i="6" s="1"/>
  <c r="IS17" i="8" a="1"/>
  <c r="IS17" i="8" s="1"/>
  <c r="IS17" i="2"/>
  <c r="IS17" i="18" a="1"/>
  <c r="IS17" i="18" s="1"/>
  <c r="IS9" i="6" a="1"/>
  <c r="IS9" i="6" s="1"/>
  <c r="IS9" i="8" a="1"/>
  <c r="IS9" i="8" s="1"/>
  <c r="IS9" i="2"/>
  <c r="IS9" i="18" a="1"/>
  <c r="IS9" i="18" s="1"/>
  <c r="IS16" i="8" a="1"/>
  <c r="IS16" i="8" s="1"/>
  <c r="IS16" i="18" a="1"/>
  <c r="IS16" i="18" s="1"/>
  <c r="IS16" i="2"/>
  <c r="IS16" i="6" a="1"/>
  <c r="IS16" i="6" s="1"/>
  <c r="IS8" i="6" a="1"/>
  <c r="IS8" i="6" s="1"/>
  <c r="IS8" i="8" a="1"/>
  <c r="IS8" i="8" s="1"/>
  <c r="IS8" i="18" a="1"/>
  <c r="IS8" i="18" s="1"/>
  <c r="IS8" i="2"/>
  <c r="IS15" i="8" a="1"/>
  <c r="IS15" i="8" s="1"/>
  <c r="IS15" i="2"/>
  <c r="IS15" i="18" a="1"/>
  <c r="IS15" i="18" s="1"/>
  <c r="IS15" i="6" a="1"/>
  <c r="IS15" i="6" s="1"/>
  <c r="IS7" i="8" a="1"/>
  <c r="IS7" i="8" s="1"/>
  <c r="IS7" i="2"/>
  <c r="IS7" i="18" a="1"/>
  <c r="IS7" i="18" s="1"/>
  <c r="IS7" i="6" a="1"/>
  <c r="IS7" i="6" s="1"/>
  <c r="IS14" i="6" a="1"/>
  <c r="IS14" i="6" s="1"/>
  <c r="IS14" i="2"/>
  <c r="IS14" i="18" a="1"/>
  <c r="IS14" i="18" s="1"/>
  <c r="IS14" i="8" a="1"/>
  <c r="IS14" i="8" s="1"/>
  <c r="IS6" i="2"/>
  <c r="IS6" i="18" a="1"/>
  <c r="IS6" i="18" s="1"/>
  <c r="IS6" i="6" a="1"/>
  <c r="IS6" i="6" s="1"/>
  <c r="IS6" i="8" a="1"/>
  <c r="IS6" i="8" s="1"/>
  <c r="IS19" i="18" a="1"/>
  <c r="IS19" i="18" s="1"/>
  <c r="IS19" i="6" a="1"/>
  <c r="IS19" i="6" s="1"/>
  <c r="IS19" i="8" a="1"/>
  <c r="IS19" i="8" s="1"/>
  <c r="IS19" i="2"/>
  <c r="IS13" i="2"/>
  <c r="IS13" i="18" a="1"/>
  <c r="IS13" i="18" s="1"/>
  <c r="IS13" i="6" a="1"/>
  <c r="IS13" i="6" s="1"/>
  <c r="IS13" i="8" a="1"/>
  <c r="IS13" i="8" s="1"/>
  <c r="IS5" i="2"/>
  <c r="IS5" i="18" a="1"/>
  <c r="IS5" i="18" s="1"/>
  <c r="IS5" i="6" a="1"/>
  <c r="IS5" i="6" s="1"/>
  <c r="IS5" i="8" a="1"/>
  <c r="IS5" i="8" s="1"/>
  <c r="IS12" i="2"/>
  <c r="IS12" i="18" a="1"/>
  <c r="IS12" i="18" s="1"/>
  <c r="IS12" i="6" a="1"/>
  <c r="IS12" i="6" s="1"/>
  <c r="IS12" i="8" a="1"/>
  <c r="IS12" i="8" s="1"/>
  <c r="IS4" i="2"/>
  <c r="IS4" i="18" a="1"/>
  <c r="IS4" i="18" s="1"/>
  <c r="IS4" i="8" a="1"/>
  <c r="IS4" i="8" s="1"/>
  <c r="IS4" i="6" a="1"/>
  <c r="IS4" i="6" s="1"/>
  <c r="IS20" i="2"/>
  <c r="IS20" i="18" a="1"/>
  <c r="IS20" i="18" s="1"/>
  <c r="IS20" i="8" a="1"/>
  <c r="IS20" i="8" s="1"/>
  <c r="IS20" i="6" a="1"/>
  <c r="IS20" i="6" s="1"/>
  <c r="IS11" i="18" a="1"/>
  <c r="IS11" i="18" s="1"/>
  <c r="IS11" i="6" a="1"/>
  <c r="IS11" i="6" s="1"/>
  <c r="IS11" i="8" a="1"/>
  <c r="IS11" i="8" s="1"/>
  <c r="IS11" i="2"/>
  <c r="IS3" i="2"/>
  <c r="IS3" i="18" a="1"/>
  <c r="IS3" i="18" s="1"/>
  <c r="IS3" i="6" a="1"/>
  <c r="IS3" i="6" s="1"/>
  <c r="IS3" i="8" a="1"/>
  <c r="IS3" i="8" s="1"/>
  <c r="DV2" i="13"/>
  <c r="DV3" i="13"/>
  <c r="DV4" i="13"/>
  <c r="DV5" i="13"/>
  <c r="DV6" i="13"/>
  <c r="DV7" i="13"/>
  <c r="DV8" i="13"/>
  <c r="DV9" i="13"/>
  <c r="DV10" i="13"/>
  <c r="DV11" i="13"/>
  <c r="DV12" i="13"/>
  <c r="DV13" i="13"/>
  <c r="DV14" i="13"/>
  <c r="DV15" i="13"/>
  <c r="DV16" i="13"/>
  <c r="DV17" i="13"/>
  <c r="DV18" i="13"/>
  <c r="DV19" i="13"/>
  <c r="IQ18" i="18" l="1" a="1"/>
  <c r="IQ18" i="18" s="1"/>
  <c r="IQ18" i="6" a="1"/>
  <c r="IQ18" i="6" s="1"/>
  <c r="IQ18" i="2"/>
  <c r="IQ18" i="8" a="1"/>
  <c r="IQ18" i="8" s="1"/>
  <c r="IQ10" i="18" a="1"/>
  <c r="IQ10" i="18" s="1"/>
  <c r="IQ10" i="6" a="1"/>
  <c r="IQ10" i="6" s="1"/>
  <c r="IQ10" i="8" a="1"/>
  <c r="IQ10" i="8" s="1"/>
  <c r="IQ10" i="2"/>
  <c r="IQ16" i="6" a="1"/>
  <c r="IQ16" i="6" s="1"/>
  <c r="IQ16" i="18" a="1"/>
  <c r="IQ16" i="18" s="1"/>
  <c r="IQ16" i="8" a="1"/>
  <c r="IQ16" i="8" s="1"/>
  <c r="IQ16" i="2"/>
  <c r="IQ8" i="6" a="1"/>
  <c r="IQ8" i="6" s="1"/>
  <c r="IQ8" i="8" a="1"/>
  <c r="IQ8" i="8" s="1"/>
  <c r="IQ8" i="2"/>
  <c r="IQ8" i="18" a="1"/>
  <c r="IQ8" i="18" s="1"/>
  <c r="IQ15" i="8" a="1"/>
  <c r="IQ15" i="8" s="1"/>
  <c r="IQ15" i="2"/>
  <c r="IQ15" i="18" a="1"/>
  <c r="IQ15" i="18" s="1"/>
  <c r="IQ15" i="6" a="1"/>
  <c r="IQ15" i="6" s="1"/>
  <c r="IQ7" i="8" a="1"/>
  <c r="IQ7" i="8" s="1"/>
  <c r="IQ7" i="2"/>
  <c r="IQ7" i="18" a="1"/>
  <c r="IQ7" i="18" s="1"/>
  <c r="IQ7" i="6" a="1"/>
  <c r="IQ7" i="6" s="1"/>
  <c r="IQ17" i="6" a="1"/>
  <c r="IQ17" i="6" s="1"/>
  <c r="IQ17" i="8" a="1"/>
  <c r="IQ17" i="8" s="1"/>
  <c r="IQ17" i="2"/>
  <c r="IQ17" i="18" a="1"/>
  <c r="IQ17" i="18" s="1"/>
  <c r="IQ14" i="8" a="1"/>
  <c r="IQ14" i="8" s="1"/>
  <c r="IQ14" i="2"/>
  <c r="IQ14" i="6" a="1"/>
  <c r="IQ14" i="6" s="1"/>
  <c r="IQ14" i="18" a="1"/>
  <c r="IQ14" i="18" s="1"/>
  <c r="IQ6" i="8" a="1"/>
  <c r="IQ6" i="8" s="1"/>
  <c r="IQ6" i="6" a="1"/>
  <c r="IQ6" i="6" s="1"/>
  <c r="IQ6" i="2"/>
  <c r="IQ6" i="18" a="1"/>
  <c r="IQ6" i="18" s="1"/>
  <c r="IQ9" i="6" a="1"/>
  <c r="IQ9" i="6" s="1"/>
  <c r="IQ9" i="8" a="1"/>
  <c r="IQ9" i="8" s="1"/>
  <c r="IQ9" i="2"/>
  <c r="IQ9" i="18" a="1"/>
  <c r="IQ9" i="18" s="1"/>
  <c r="IQ13" i="8" a="1"/>
  <c r="IQ13" i="8" s="1"/>
  <c r="IQ13" i="2"/>
  <c r="IQ13" i="18" a="1"/>
  <c r="IQ13" i="18" s="1"/>
  <c r="IQ13" i="6" a="1"/>
  <c r="IQ13" i="6" s="1"/>
  <c r="IQ5" i="2"/>
  <c r="IQ5" i="18" a="1"/>
  <c r="IQ5" i="18" s="1"/>
  <c r="IQ5" i="6" a="1"/>
  <c r="IQ5" i="6" s="1"/>
  <c r="IQ5" i="8" a="1"/>
  <c r="IQ5" i="8" s="1"/>
  <c r="IQ20" i="2"/>
  <c r="IQ20" i="18" a="1"/>
  <c r="IQ20" i="18" s="1"/>
  <c r="IQ20" i="6" a="1"/>
  <c r="IQ20" i="6" s="1"/>
  <c r="IQ20" i="8" a="1"/>
  <c r="IQ20" i="8" s="1"/>
  <c r="IQ12" i="2"/>
  <c r="IQ12" i="18" a="1"/>
  <c r="IQ12" i="18" s="1"/>
  <c r="IQ12" i="6" a="1"/>
  <c r="IQ12" i="6" s="1"/>
  <c r="IQ12" i="8" a="1"/>
  <c r="IQ12" i="8" s="1"/>
  <c r="IQ4" i="2"/>
  <c r="IQ4" i="18" a="1"/>
  <c r="IQ4" i="18" s="1"/>
  <c r="IQ4" i="6" a="1"/>
  <c r="IQ4" i="6" s="1"/>
  <c r="IQ4" i="8" a="1"/>
  <c r="IQ4" i="8" s="1"/>
  <c r="IQ19" i="18" a="1"/>
  <c r="IQ19" i="18" s="1"/>
  <c r="IQ19" i="6" a="1"/>
  <c r="IQ19" i="6" s="1"/>
  <c r="IQ19" i="8" a="1"/>
  <c r="IQ19" i="8" s="1"/>
  <c r="IQ19" i="2"/>
  <c r="IQ11" i="18" a="1"/>
  <c r="IQ11" i="18" s="1"/>
  <c r="IQ11" i="6" a="1"/>
  <c r="IQ11" i="6" s="1"/>
  <c r="IQ11" i="8" a="1"/>
  <c r="IQ11" i="8" s="1"/>
  <c r="IQ11" i="2"/>
  <c r="IQ3" i="8" a="1"/>
  <c r="IQ3" i="8" s="1"/>
  <c r="IQ3" i="2"/>
  <c r="IQ3" i="18" a="1"/>
  <c r="IQ3" i="18" s="1"/>
  <c r="IQ3" i="6" a="1"/>
  <c r="IQ3" i="6" s="1"/>
  <c r="DU2" i="13"/>
  <c r="DU3" i="13"/>
  <c r="DU4" i="13"/>
  <c r="DU5" i="13"/>
  <c r="DU6" i="13"/>
  <c r="DU7" i="13"/>
  <c r="DU8" i="13"/>
  <c r="DU9" i="13"/>
  <c r="DU10" i="13"/>
  <c r="DU11" i="13"/>
  <c r="DU12" i="13"/>
  <c r="DU13" i="13"/>
  <c r="DU14" i="13"/>
  <c r="DU15" i="13"/>
  <c r="DU16" i="13"/>
  <c r="DU17" i="13"/>
  <c r="DU18" i="13"/>
  <c r="DU19" i="13"/>
  <c r="IO17" i="6" l="1" a="1"/>
  <c r="IO17" i="6" s="1"/>
  <c r="IO17" i="18" a="1"/>
  <c r="IO17" i="18" s="1"/>
  <c r="IO17" i="8" a="1"/>
  <c r="IO17" i="8" s="1"/>
  <c r="IO17" i="2"/>
  <c r="IO9" i="18" a="1"/>
  <c r="IO9" i="18" s="1"/>
  <c r="IO9" i="6" a="1"/>
  <c r="IO9" i="6" s="1"/>
  <c r="IO9" i="8" a="1"/>
  <c r="IO9" i="8" s="1"/>
  <c r="IO9" i="2"/>
  <c r="IO16" i="6" a="1"/>
  <c r="IO16" i="6" s="1"/>
  <c r="IO16" i="8" a="1"/>
  <c r="IO16" i="8" s="1"/>
  <c r="IO16" i="2"/>
  <c r="IO16" i="18" a="1"/>
  <c r="IO16" i="18" s="1"/>
  <c r="IO8" i="6" a="1"/>
  <c r="IO8" i="6" s="1"/>
  <c r="IO8" i="8" a="1"/>
  <c r="IO8" i="8" s="1"/>
  <c r="IO8" i="2"/>
  <c r="IO8" i="18" a="1"/>
  <c r="IO8" i="18" s="1"/>
  <c r="IO15" i="8" a="1"/>
  <c r="IO15" i="8" s="1"/>
  <c r="IO15" i="2"/>
  <c r="IO15" i="18" a="1"/>
  <c r="IO15" i="18" s="1"/>
  <c r="IO15" i="6" a="1"/>
  <c r="IO15" i="6" s="1"/>
  <c r="IO14" i="8" a="1"/>
  <c r="IO14" i="8" s="1"/>
  <c r="IO14" i="2"/>
  <c r="IO14" i="18" a="1"/>
  <c r="IO14" i="18" s="1"/>
  <c r="IO14" i="6" a="1"/>
  <c r="IO14" i="6" s="1"/>
  <c r="IO6" i="8" a="1"/>
  <c r="IO6" i="8" s="1"/>
  <c r="IO6" i="2"/>
  <c r="IO6" i="18" a="1"/>
  <c r="IO6" i="18" s="1"/>
  <c r="IO6" i="6" a="1"/>
  <c r="IO6" i="6" s="1"/>
  <c r="IO18" i="18" a="1"/>
  <c r="IO18" i="18" s="1"/>
  <c r="IO18" i="6" a="1"/>
  <c r="IO18" i="6" s="1"/>
  <c r="IO18" i="8" a="1"/>
  <c r="IO18" i="8" s="1"/>
  <c r="IO18" i="2"/>
  <c r="IO7" i="8" a="1"/>
  <c r="IO7" i="8" s="1"/>
  <c r="IO7" i="2"/>
  <c r="IO7" i="6" a="1"/>
  <c r="IO7" i="6" s="1"/>
  <c r="IO7" i="18" a="1"/>
  <c r="IO7" i="18" s="1"/>
  <c r="IO13" i="2"/>
  <c r="IO13" i="8" a="1"/>
  <c r="IO13" i="8" s="1"/>
  <c r="IO13" i="18" a="1"/>
  <c r="IO13" i="18" s="1"/>
  <c r="IO13" i="6" a="1"/>
  <c r="IO13" i="6" s="1"/>
  <c r="IO5" i="2"/>
  <c r="IO5" i="18" a="1"/>
  <c r="IO5" i="18" s="1"/>
  <c r="IO5" i="6" a="1"/>
  <c r="IO5" i="6" s="1"/>
  <c r="IO5" i="8" a="1"/>
  <c r="IO5" i="8" s="1"/>
  <c r="IO10" i="18" a="1"/>
  <c r="IO10" i="18" s="1"/>
  <c r="IO10" i="6" a="1"/>
  <c r="IO10" i="6" s="1"/>
  <c r="IO10" i="8" a="1"/>
  <c r="IO10" i="8" s="1"/>
  <c r="IO10" i="2"/>
  <c r="IO20" i="2"/>
  <c r="IO20" i="18" a="1"/>
  <c r="IO20" i="18" s="1"/>
  <c r="IO20" i="6" a="1"/>
  <c r="IO20" i="6" s="1"/>
  <c r="IO20" i="8" a="1"/>
  <c r="IO20" i="8" s="1"/>
  <c r="IO12" i="2"/>
  <c r="IO12" i="18" a="1"/>
  <c r="IO12" i="18" s="1"/>
  <c r="IO12" i="6" a="1"/>
  <c r="IO12" i="6" s="1"/>
  <c r="IO12" i="8" a="1"/>
  <c r="IO12" i="8" s="1"/>
  <c r="IO4" i="2"/>
  <c r="IO4" i="18" a="1"/>
  <c r="IO4" i="18" s="1"/>
  <c r="IO4" i="6" a="1"/>
  <c r="IO4" i="6" s="1"/>
  <c r="IO4" i="8" a="1"/>
  <c r="IO4" i="8" s="1"/>
  <c r="IO19" i="18" a="1"/>
  <c r="IO19" i="18" s="1"/>
  <c r="IO19" i="2"/>
  <c r="IO19" i="6" a="1"/>
  <c r="IO19" i="6" s="1"/>
  <c r="IO19" i="8" a="1"/>
  <c r="IO19" i="8" s="1"/>
  <c r="IO11" i="18" a="1"/>
  <c r="IO11" i="18" s="1"/>
  <c r="IO11" i="6" a="1"/>
  <c r="IO11" i="6" s="1"/>
  <c r="IO11" i="2"/>
  <c r="IO11" i="8" a="1"/>
  <c r="IO11" i="8" s="1"/>
  <c r="IO3" i="2"/>
  <c r="IO3" i="18" a="1"/>
  <c r="IO3" i="18" s="1"/>
  <c r="IO3" i="8" a="1"/>
  <c r="IO3" i="8" s="1"/>
  <c r="IO3" i="6" a="1"/>
  <c r="IO3" i="6" s="1"/>
  <c r="DT2" i="13"/>
  <c r="IM3" i="2" s="1"/>
  <c r="DT3" i="13"/>
  <c r="IM4" i="2" s="1"/>
  <c r="DT4" i="13"/>
  <c r="IM5" i="2" s="1"/>
  <c r="DT5" i="13"/>
  <c r="IM6" i="6" s="1" a="1"/>
  <c r="IM6" i="6" s="1"/>
  <c r="DT6" i="13"/>
  <c r="IM7" i="6" s="1" a="1"/>
  <c r="IM7" i="6" s="1"/>
  <c r="DT7" i="13"/>
  <c r="IM8" i="6" s="1" a="1"/>
  <c r="IM8" i="6" s="1"/>
  <c r="DT8" i="13"/>
  <c r="IM9" i="6" s="1" a="1"/>
  <c r="IM9" i="6" s="1"/>
  <c r="DT9" i="13"/>
  <c r="IM10" i="18" s="1" a="1"/>
  <c r="IM10" i="18" s="1"/>
  <c r="DT10" i="13"/>
  <c r="IM11" i="18" s="1" a="1"/>
  <c r="IM11" i="18" s="1"/>
  <c r="DT11" i="13"/>
  <c r="IM12" i="2" s="1"/>
  <c r="DT12" i="13"/>
  <c r="IM13" i="2" s="1"/>
  <c r="DT13" i="13"/>
  <c r="IM14" i="6" s="1" a="1"/>
  <c r="IM14" i="6" s="1"/>
  <c r="DT14" i="13"/>
  <c r="IM15" i="6" s="1" a="1"/>
  <c r="IM15" i="6" s="1"/>
  <c r="DT15" i="13"/>
  <c r="IM16" i="18" s="1" a="1"/>
  <c r="IM16" i="18" s="1"/>
  <c r="DT16" i="13"/>
  <c r="IM17" i="18" s="1" a="1"/>
  <c r="IM17" i="18" s="1"/>
  <c r="DT17" i="13"/>
  <c r="IM18" i="8" s="1" a="1"/>
  <c r="IM18" i="8" s="1"/>
  <c r="DT18" i="13"/>
  <c r="IM19" i="8" s="1" a="1"/>
  <c r="IM19" i="8" s="1"/>
  <c r="DT19" i="13"/>
  <c r="IM20" i="2" s="1"/>
  <c r="IM17" i="8" l="1" a="1"/>
  <c r="IM17" i="8" s="1"/>
  <c r="IM3" i="6" a="1"/>
  <c r="IM3" i="6" s="1"/>
  <c r="IM13" i="6" a="1"/>
  <c r="IM13" i="6" s="1"/>
  <c r="IM5" i="6" a="1"/>
  <c r="IM5" i="6" s="1"/>
  <c r="IM9" i="18" a="1"/>
  <c r="IM9" i="18" s="1"/>
  <c r="IM19" i="2"/>
  <c r="IM11" i="2"/>
  <c r="IM16" i="8" a="1"/>
  <c r="IM16" i="8" s="1"/>
  <c r="IM9" i="8" a="1"/>
  <c r="IM9" i="8" s="1"/>
  <c r="IM20" i="6" a="1"/>
  <c r="IM20" i="6" s="1"/>
  <c r="IM12" i="6" a="1"/>
  <c r="IM12" i="6" s="1"/>
  <c r="IM4" i="6" a="1"/>
  <c r="IM4" i="6" s="1"/>
  <c r="IM15" i="18" a="1"/>
  <c r="IM15" i="18" s="1"/>
  <c r="IM8" i="18" a="1"/>
  <c r="IM8" i="18" s="1"/>
  <c r="IM18" i="2"/>
  <c r="IM10" i="2"/>
  <c r="IM15" i="8" a="1"/>
  <c r="IM15" i="8" s="1"/>
  <c r="IM8" i="8" a="1"/>
  <c r="IM8" i="8" s="1"/>
  <c r="IM19" i="6" a="1"/>
  <c r="IM19" i="6" s="1"/>
  <c r="IM11" i="6" a="1"/>
  <c r="IM11" i="6" s="1"/>
  <c r="IM3" i="18" a="1"/>
  <c r="IM3" i="18" s="1"/>
  <c r="IM14" i="18" a="1"/>
  <c r="IM14" i="18" s="1"/>
  <c r="IM7" i="18" a="1"/>
  <c r="IM7" i="18" s="1"/>
  <c r="IM17" i="2"/>
  <c r="IM9" i="2"/>
  <c r="IM14" i="8" a="1"/>
  <c r="IM14" i="8" s="1"/>
  <c r="IM7" i="8" a="1"/>
  <c r="IM7" i="8" s="1"/>
  <c r="IM18" i="6" a="1"/>
  <c r="IM18" i="6" s="1"/>
  <c r="IM10" i="6" a="1"/>
  <c r="IM10" i="6" s="1"/>
  <c r="IM20" i="18" a="1"/>
  <c r="IM20" i="18" s="1"/>
  <c r="IM13" i="18" a="1"/>
  <c r="IM13" i="18" s="1"/>
  <c r="IM6" i="18" a="1"/>
  <c r="IM6" i="18" s="1"/>
  <c r="IM16" i="2"/>
  <c r="IM8" i="2"/>
  <c r="IM3" i="8" a="1"/>
  <c r="IM3" i="8" s="1"/>
  <c r="IM13" i="8" a="1"/>
  <c r="IM13" i="8" s="1"/>
  <c r="IM6" i="8" a="1"/>
  <c r="IM6" i="8" s="1"/>
  <c r="IM17" i="6" a="1"/>
  <c r="IM17" i="6" s="1"/>
  <c r="IM19" i="18" a="1"/>
  <c r="IM19" i="18" s="1"/>
  <c r="IM12" i="18" a="1"/>
  <c r="IM12" i="18" s="1"/>
  <c r="IM5" i="18" a="1"/>
  <c r="IM5" i="18" s="1"/>
  <c r="IM15" i="2"/>
  <c r="IM7" i="2"/>
  <c r="IM20" i="8" a="1"/>
  <c r="IM20" i="8" s="1"/>
  <c r="IM12" i="8" a="1"/>
  <c r="IM12" i="8" s="1"/>
  <c r="IM16" i="6" a="1"/>
  <c r="IM16" i="6" s="1"/>
  <c r="IM18" i="18" a="1"/>
  <c r="IM18" i="18" s="1"/>
  <c r="IM4" i="18" a="1"/>
  <c r="IM4" i="18" s="1"/>
  <c r="IM14" i="2"/>
  <c r="IM6" i="2"/>
  <c r="IM11" i="8" a="1"/>
  <c r="IM11" i="8" s="1"/>
  <c r="IM5" i="8" a="1"/>
  <c r="IM5" i="8" s="1"/>
  <c r="IM10" i="8" a="1"/>
  <c r="IM10" i="8" s="1"/>
  <c r="IM4" i="8" a="1"/>
  <c r="IM4" i="8" s="1"/>
  <c r="DS2" i="13"/>
  <c r="DS3" i="13"/>
  <c r="DS4" i="13"/>
  <c r="DS5" i="13"/>
  <c r="DS6" i="13"/>
  <c r="DS7" i="13"/>
  <c r="DS8" i="13"/>
  <c r="DS9" i="13"/>
  <c r="DS10" i="13"/>
  <c r="DS11" i="13"/>
  <c r="DS12" i="13"/>
  <c r="DS13" i="13"/>
  <c r="DS14" i="13"/>
  <c r="DS15" i="13"/>
  <c r="DS16" i="13"/>
  <c r="DS17" i="13"/>
  <c r="DS18" i="13"/>
  <c r="DS19" i="13"/>
  <c r="IK18" i="2" l="1"/>
  <c r="IK18" i="6" a="1"/>
  <c r="IK18" i="6" s="1"/>
  <c r="IK18" i="18" a="1"/>
  <c r="IK18" i="18" s="1"/>
  <c r="IK18" i="8" a="1"/>
  <c r="IK18" i="8" s="1"/>
  <c r="IK14" i="2"/>
  <c r="IK14" i="18" a="1"/>
  <c r="IK14" i="18" s="1"/>
  <c r="IK14" i="6" a="1"/>
  <c r="IK14" i="6" s="1"/>
  <c r="IK14" i="8" a="1"/>
  <c r="IK14" i="8" s="1"/>
  <c r="IK10" i="2"/>
  <c r="IK10" i="18" a="1"/>
  <c r="IK10" i="18" s="1"/>
  <c r="IK10" i="6" a="1"/>
  <c r="IK10" i="6" s="1"/>
  <c r="IK10" i="8" a="1"/>
  <c r="IK10" i="8" s="1"/>
  <c r="IK6" i="2"/>
  <c r="IK6" i="6" a="1"/>
  <c r="IK6" i="6" s="1"/>
  <c r="IK6" i="18" a="1"/>
  <c r="IK6" i="18" s="1"/>
  <c r="IK6" i="8" a="1"/>
  <c r="IK6" i="8" s="1"/>
  <c r="IK17" i="18" a="1"/>
  <c r="IK17" i="18" s="1"/>
  <c r="IK17" i="8" a="1"/>
  <c r="IK17" i="8" s="1"/>
  <c r="IK17" i="6" a="1"/>
  <c r="IK17" i="6" s="1"/>
  <c r="IK17" i="2"/>
  <c r="IK13" i="18" a="1"/>
  <c r="IK13" i="18" s="1"/>
  <c r="IK13" i="6" a="1"/>
  <c r="IK13" i="6" s="1"/>
  <c r="IK13" i="8" a="1"/>
  <c r="IK13" i="8" s="1"/>
  <c r="IK13" i="2"/>
  <c r="IK9" i="6" a="1"/>
  <c r="IK9" i="6" s="1"/>
  <c r="IK9" i="18" a="1"/>
  <c r="IK9" i="18" s="1"/>
  <c r="IK9" i="8" a="1"/>
  <c r="IK9" i="8" s="1"/>
  <c r="IK9" i="2"/>
  <c r="IK5" i="18" a="1"/>
  <c r="IK5" i="18" s="1"/>
  <c r="IK5" i="8" a="1"/>
  <c r="IK5" i="8" s="1"/>
  <c r="IK5" i="2"/>
  <c r="IK5" i="6" a="1"/>
  <c r="IK5" i="6" s="1"/>
  <c r="IK20" i="18" a="1"/>
  <c r="IK20" i="18" s="1"/>
  <c r="IK20" i="8" a="1"/>
  <c r="IK20" i="8" s="1"/>
  <c r="IK20" i="2"/>
  <c r="IK20" i="6" a="1"/>
  <c r="IK20" i="6" s="1"/>
  <c r="IK16" i="18" a="1"/>
  <c r="IK16" i="18" s="1"/>
  <c r="IK16" i="8" a="1"/>
  <c r="IK16" i="8" s="1"/>
  <c r="IK16" i="6" a="1"/>
  <c r="IK16" i="6" s="1"/>
  <c r="IK16" i="2"/>
  <c r="IK12" i="18" a="1"/>
  <c r="IK12" i="18" s="1"/>
  <c r="IK12" i="6" a="1"/>
  <c r="IK12" i="6" s="1"/>
  <c r="IK12" i="8" a="1"/>
  <c r="IK12" i="8" s="1"/>
  <c r="IK12" i="2"/>
  <c r="IK8" i="18" a="1"/>
  <c r="IK8" i="18" s="1"/>
  <c r="IK8" i="8" a="1"/>
  <c r="IK8" i="8" s="1"/>
  <c r="IK8" i="2"/>
  <c r="IK8" i="6" a="1"/>
  <c r="IK8" i="6" s="1"/>
  <c r="IK4" i="18" a="1"/>
  <c r="IK4" i="18" s="1"/>
  <c r="IK4" i="8" a="1"/>
  <c r="IK4" i="8" s="1"/>
  <c r="IK4" i="2"/>
  <c r="IK4" i="6" a="1"/>
  <c r="IK4" i="6" s="1"/>
  <c r="IK19" i="2"/>
  <c r="IK19" i="6" a="1"/>
  <c r="IK19" i="6" s="1"/>
  <c r="IK19" i="18" a="1"/>
  <c r="IK19" i="18" s="1"/>
  <c r="IK19" i="8" a="1"/>
  <c r="IK19" i="8" s="1"/>
  <c r="IK15" i="2"/>
  <c r="IK15" i="18" a="1"/>
  <c r="IK15" i="18" s="1"/>
  <c r="IK15" i="6" a="1"/>
  <c r="IK15" i="6" s="1"/>
  <c r="IK15" i="8" a="1"/>
  <c r="IK15" i="8" s="1"/>
  <c r="IK11" i="2"/>
  <c r="IK11" i="18" a="1"/>
  <c r="IK11" i="18" s="1"/>
  <c r="IK11" i="6" a="1"/>
  <c r="IK11" i="6" s="1"/>
  <c r="IK11" i="8" a="1"/>
  <c r="IK11" i="8" s="1"/>
  <c r="IK7" i="2"/>
  <c r="IK7" i="6" a="1"/>
  <c r="IK7" i="6" s="1"/>
  <c r="IK7" i="18" a="1"/>
  <c r="IK7" i="18" s="1"/>
  <c r="IK7" i="8" a="1"/>
  <c r="IK7" i="8" s="1"/>
  <c r="IK3" i="18" a="1"/>
  <c r="IK3" i="18" s="1"/>
  <c r="IK3" i="8" a="1"/>
  <c r="IK3" i="8" s="1"/>
  <c r="IK3" i="2"/>
  <c r="IK3" i="6" a="1"/>
  <c r="IK3" i="6" s="1"/>
  <c r="DR2" i="13" l="1"/>
  <c r="II3" i="2" s="1"/>
  <c r="II3" i="8" l="1" a="1"/>
  <c r="II3" i="8" s="1"/>
  <c r="II3" i="6" a="1"/>
  <c r="II3" i="6" s="1"/>
  <c r="II3" i="18" a="1"/>
  <c r="II3" i="18" s="1"/>
  <c r="DR3" i="13"/>
  <c r="DR4" i="13"/>
  <c r="DR5" i="13"/>
  <c r="DR6" i="13"/>
  <c r="DR7" i="13"/>
  <c r="DR8" i="13"/>
  <c r="DR9" i="13"/>
  <c r="DR10" i="13"/>
  <c r="DR11" i="13"/>
  <c r="DR12" i="13"/>
  <c r="DR13" i="13"/>
  <c r="DR14" i="13"/>
  <c r="DR15" i="13"/>
  <c r="DR16" i="13"/>
  <c r="DR17" i="13"/>
  <c r="DR18" i="13"/>
  <c r="DR19" i="13"/>
  <c r="II20" i="2" l="1"/>
  <c r="II20" i="18" a="1"/>
  <c r="II20" i="18" s="1"/>
  <c r="II20" i="6" a="1"/>
  <c r="II20" i="6" s="1"/>
  <c r="II20" i="8" a="1"/>
  <c r="II20" i="8" s="1"/>
  <c r="II16" i="2"/>
  <c r="II16" i="18" a="1"/>
  <c r="II16" i="18" s="1"/>
  <c r="II16" i="6" a="1"/>
  <c r="II16" i="6" s="1"/>
  <c r="II16" i="8" a="1"/>
  <c r="II16" i="8" s="1"/>
  <c r="II12" i="2"/>
  <c r="II12" i="18" a="1"/>
  <c r="II12" i="18" s="1"/>
  <c r="II12" i="8" a="1"/>
  <c r="II12" i="8" s="1"/>
  <c r="II12" i="6" a="1"/>
  <c r="II12" i="6" s="1"/>
  <c r="II8" i="2"/>
  <c r="II8" i="8" a="1"/>
  <c r="II8" i="8" s="1"/>
  <c r="II8" i="6" a="1"/>
  <c r="II8" i="6" s="1"/>
  <c r="II8" i="18" a="1"/>
  <c r="II8" i="18" s="1"/>
  <c r="II4" i="2"/>
  <c r="II4" i="18" a="1"/>
  <c r="II4" i="18" s="1"/>
  <c r="II4" i="6" a="1"/>
  <c r="II4" i="6" s="1"/>
  <c r="II4" i="8" a="1"/>
  <c r="II4" i="8" s="1"/>
  <c r="II19" i="8" a="1"/>
  <c r="II19" i="8" s="1"/>
  <c r="II19" i="6" a="1"/>
  <c r="II19" i="6" s="1"/>
  <c r="II19" i="2"/>
  <c r="II19" i="18" a="1"/>
  <c r="II19" i="18" s="1"/>
  <c r="II15" i="6" a="1"/>
  <c r="II15" i="6" s="1"/>
  <c r="II15" i="8" a="1"/>
  <c r="II15" i="8" s="1"/>
  <c r="II15" i="2"/>
  <c r="II15" i="18" a="1"/>
  <c r="II15" i="18" s="1"/>
  <c r="II11" i="8" a="1"/>
  <c r="II11" i="8" s="1"/>
  <c r="II11" i="6" a="1"/>
  <c r="II11" i="6" s="1"/>
  <c r="II11" i="18" a="1"/>
  <c r="II11" i="18" s="1"/>
  <c r="II11" i="2"/>
  <c r="II7" i="18" a="1"/>
  <c r="II7" i="18" s="1"/>
  <c r="II7" i="6" a="1"/>
  <c r="II7" i="6" s="1"/>
  <c r="II7" i="8" a="1"/>
  <c r="II7" i="8" s="1"/>
  <c r="II7" i="2"/>
  <c r="II18" i="8" a="1"/>
  <c r="II18" i="8" s="1"/>
  <c r="II18" i="6" a="1"/>
  <c r="II18" i="6" s="1"/>
  <c r="II18" i="2"/>
  <c r="II18" i="18" a="1"/>
  <c r="II18" i="18" s="1"/>
  <c r="II14" i="6" a="1"/>
  <c r="II14" i="6" s="1"/>
  <c r="II14" i="8" a="1"/>
  <c r="II14" i="8" s="1"/>
  <c r="II14" i="2"/>
  <c r="II14" i="18" a="1"/>
  <c r="II14" i="18" s="1"/>
  <c r="II10" i="6" a="1"/>
  <c r="II10" i="6" s="1"/>
  <c r="II10" i="18" a="1"/>
  <c r="II10" i="18" s="1"/>
  <c r="II10" i="2"/>
  <c r="II10" i="8" a="1"/>
  <c r="II10" i="8" s="1"/>
  <c r="II6" i="18" a="1"/>
  <c r="II6" i="18" s="1"/>
  <c r="II6" i="6" a="1"/>
  <c r="II6" i="6" s="1"/>
  <c r="II6" i="8" a="1"/>
  <c r="II6" i="8" s="1"/>
  <c r="II6" i="2"/>
  <c r="II17" i="2"/>
  <c r="II17" i="18" a="1"/>
  <c r="II17" i="18" s="1"/>
  <c r="II17" i="6" a="1"/>
  <c r="II17" i="6" s="1"/>
  <c r="II17" i="8" a="1"/>
  <c r="II17" i="8" s="1"/>
  <c r="II13" i="2"/>
  <c r="II13" i="18" a="1"/>
  <c r="II13" i="18" s="1"/>
  <c r="II13" i="8" a="1"/>
  <c r="II13" i="8" s="1"/>
  <c r="II13" i="6" a="1"/>
  <c r="II13" i="6" s="1"/>
  <c r="II9" i="18" a="1"/>
  <c r="II9" i="18" s="1"/>
  <c r="II9" i="2"/>
  <c r="II9" i="8" a="1"/>
  <c r="II9" i="8" s="1"/>
  <c r="II9" i="6" a="1"/>
  <c r="II9" i="6" s="1"/>
  <c r="II5" i="2"/>
  <c r="II5" i="18" a="1"/>
  <c r="II5" i="18" s="1"/>
  <c r="II5" i="6" a="1"/>
  <c r="II5" i="6" s="1"/>
  <c r="II5" i="8" a="1"/>
  <c r="II5" i="8" s="1"/>
  <c r="DQ2" i="13"/>
  <c r="IG3" i="2" s="1"/>
  <c r="DQ3" i="13"/>
  <c r="IG4" i="2" s="1"/>
  <c r="DQ4" i="13"/>
  <c r="IG5" i="2" s="1"/>
  <c r="DQ5" i="13"/>
  <c r="IG6" i="2" s="1"/>
  <c r="DQ6" i="13"/>
  <c r="IG7" i="2" s="1"/>
  <c r="DQ7" i="13"/>
  <c r="IG8" i="2" s="1"/>
  <c r="DQ8" i="13"/>
  <c r="IG9" i="2" s="1"/>
  <c r="DQ9" i="13"/>
  <c r="IG10" i="2" s="1"/>
  <c r="DQ10" i="13"/>
  <c r="IG11" i="2" s="1"/>
  <c r="DQ11" i="13"/>
  <c r="IG12" i="2" s="1"/>
  <c r="DQ12" i="13"/>
  <c r="IG13" i="2" s="1"/>
  <c r="DQ13" i="13"/>
  <c r="IG14" i="2" s="1"/>
  <c r="DQ14" i="13"/>
  <c r="IG15" i="2" s="1"/>
  <c r="DQ15" i="13"/>
  <c r="IG16" i="2" s="1"/>
  <c r="DQ16" i="13"/>
  <c r="IG17" i="2" s="1"/>
  <c r="DQ17" i="13"/>
  <c r="IG18" i="2" s="1"/>
  <c r="DQ18" i="13"/>
  <c r="IG19" i="2" s="1"/>
  <c r="DQ19" i="13"/>
  <c r="IG20" i="2" s="1"/>
  <c r="IG3" i="8" l="1" a="1"/>
  <c r="IG3" i="8" s="1"/>
  <c r="IG18" i="8" a="1"/>
  <c r="IG18" i="8" s="1"/>
  <c r="IG14" i="8" a="1"/>
  <c r="IG14" i="8" s="1"/>
  <c r="IG11" i="8" a="1"/>
  <c r="IG11" i="8" s="1"/>
  <c r="IG7" i="8" a="1"/>
  <c r="IG7" i="8" s="1"/>
  <c r="IG3" i="6" a="1"/>
  <c r="IG3" i="6" s="1"/>
  <c r="IG18" i="6" a="1"/>
  <c r="IG18" i="6" s="1"/>
  <c r="IG15" i="6" a="1"/>
  <c r="IG15" i="6" s="1"/>
  <c r="IG11" i="6" a="1"/>
  <c r="IG11" i="6" s="1"/>
  <c r="IG4" i="6" a="1"/>
  <c r="IG4" i="6" s="1"/>
  <c r="IG18" i="18" a="1"/>
  <c r="IG18" i="18" s="1"/>
  <c r="IG14" i="18" a="1"/>
  <c r="IG14" i="18" s="1"/>
  <c r="IG11" i="18" a="1"/>
  <c r="IG11" i="18" s="1"/>
  <c r="IG7" i="18" a="1"/>
  <c r="IG7" i="18" s="1"/>
  <c r="IG20" i="8" a="1"/>
  <c r="IG20" i="8" s="1"/>
  <c r="IG17" i="8" a="1"/>
  <c r="IG17" i="8" s="1"/>
  <c r="IG13" i="8" a="1"/>
  <c r="IG13" i="8" s="1"/>
  <c r="IG10" i="8" a="1"/>
  <c r="IG10" i="8" s="1"/>
  <c r="IG6" i="8" a="1"/>
  <c r="IG6" i="8" s="1"/>
  <c r="IG20" i="6" a="1"/>
  <c r="IG20" i="6" s="1"/>
  <c r="IG17" i="6" a="1"/>
  <c r="IG17" i="6" s="1"/>
  <c r="IG14" i="6" a="1"/>
  <c r="IG14" i="6" s="1"/>
  <c r="IG10" i="6" a="1"/>
  <c r="IG10" i="6" s="1"/>
  <c r="IG7" i="6" a="1"/>
  <c r="IG7" i="6" s="1"/>
  <c r="IG3" i="18" a="1"/>
  <c r="IG3" i="18" s="1"/>
  <c r="IG17" i="18" a="1"/>
  <c r="IG17" i="18" s="1"/>
  <c r="IG13" i="18" a="1"/>
  <c r="IG13" i="18" s="1"/>
  <c r="IG10" i="18" a="1"/>
  <c r="IG10" i="18" s="1"/>
  <c r="IG6" i="18" a="1"/>
  <c r="IG6" i="18" s="1"/>
  <c r="IG16" i="8" a="1"/>
  <c r="IG16" i="8" s="1"/>
  <c r="IG12" i="8" a="1"/>
  <c r="IG12" i="8" s="1"/>
  <c r="IG9" i="8" a="1"/>
  <c r="IG9" i="8" s="1"/>
  <c r="IG5" i="8" a="1"/>
  <c r="IG5" i="8" s="1"/>
  <c r="IG16" i="6" a="1"/>
  <c r="IG16" i="6" s="1"/>
  <c r="IG13" i="6" a="1"/>
  <c r="IG13" i="6" s="1"/>
  <c r="IG9" i="6" a="1"/>
  <c r="IG9" i="6" s="1"/>
  <c r="IG6" i="6" a="1"/>
  <c r="IG6" i="6" s="1"/>
  <c r="IG20" i="18" a="1"/>
  <c r="IG20" i="18" s="1"/>
  <c r="IG16" i="18" a="1"/>
  <c r="IG16" i="18" s="1"/>
  <c r="IG12" i="18" a="1"/>
  <c r="IG12" i="18" s="1"/>
  <c r="IG9" i="18" a="1"/>
  <c r="IG9" i="18" s="1"/>
  <c r="IG5" i="18" a="1"/>
  <c r="IG5" i="18" s="1"/>
  <c r="IG19" i="8" a="1"/>
  <c r="IG19" i="8" s="1"/>
  <c r="IG15" i="8" a="1"/>
  <c r="IG15" i="8" s="1"/>
  <c r="IG8" i="8" a="1"/>
  <c r="IG8" i="8" s="1"/>
  <c r="IG4" i="8" a="1"/>
  <c r="IG4" i="8" s="1"/>
  <c r="IG19" i="6" a="1"/>
  <c r="IG19" i="6" s="1"/>
  <c r="IG12" i="6" a="1"/>
  <c r="IG12" i="6" s="1"/>
  <c r="IG8" i="6" a="1"/>
  <c r="IG8" i="6" s="1"/>
  <c r="IG5" i="6" a="1"/>
  <c r="IG5" i="6" s="1"/>
  <c r="IG19" i="18" a="1"/>
  <c r="IG19" i="18" s="1"/>
  <c r="IG15" i="18" a="1"/>
  <c r="IG15" i="18" s="1"/>
  <c r="IG8" i="18" a="1"/>
  <c r="IG8" i="18" s="1"/>
  <c r="IG4" i="18" a="1"/>
  <c r="IG4" i="18" s="1"/>
  <c r="DP3" i="13"/>
  <c r="IE4" i="2" s="1"/>
  <c r="DP4" i="13"/>
  <c r="IE5" i="2" s="1"/>
  <c r="DP5" i="13"/>
  <c r="IE6" i="18" s="1" a="1"/>
  <c r="IE6" i="18" s="1"/>
  <c r="DP6" i="13"/>
  <c r="IE7" i="8" s="1" a="1"/>
  <c r="IE7" i="8" s="1"/>
  <c r="DP7" i="13"/>
  <c r="IE8" i="2" s="1"/>
  <c r="DP8" i="13"/>
  <c r="IE9" i="2" s="1"/>
  <c r="DP9" i="13"/>
  <c r="IE10" i="18" s="1" a="1"/>
  <c r="IE10" i="18" s="1"/>
  <c r="DP10" i="13"/>
  <c r="IE11" i="6" s="1" a="1"/>
  <c r="IE11" i="6" s="1"/>
  <c r="DP11" i="13"/>
  <c r="IE12" i="2" s="1"/>
  <c r="DP12" i="13"/>
  <c r="IE13" i="8" s="1" a="1"/>
  <c r="IE13" i="8" s="1"/>
  <c r="DP13" i="13"/>
  <c r="IE14" i="18" s="1" a="1"/>
  <c r="IE14" i="18" s="1"/>
  <c r="DP14" i="13"/>
  <c r="IE15" i="18" s="1" a="1"/>
  <c r="IE15" i="18" s="1"/>
  <c r="DP15" i="13"/>
  <c r="IE16" i="2" s="1"/>
  <c r="DP16" i="13"/>
  <c r="IE17" i="8" s="1" a="1"/>
  <c r="IE17" i="8" s="1"/>
  <c r="DP17" i="13"/>
  <c r="IE18" i="18" s="1" a="1"/>
  <c r="IE18" i="18" s="1"/>
  <c r="DP18" i="13"/>
  <c r="IE19" i="18" s="1" a="1"/>
  <c r="IE19" i="18" s="1"/>
  <c r="DP19" i="13"/>
  <c r="IE20" i="2" s="1"/>
  <c r="DP2" i="13"/>
  <c r="IE3" i="6" s="1" a="1"/>
  <c r="IE3" i="6" s="1"/>
  <c r="IE6" i="8" l="1" a="1"/>
  <c r="IE6" i="8" s="1"/>
  <c r="IE19" i="2"/>
  <c r="IE13" i="6" a="1"/>
  <c r="IE13" i="6" s="1"/>
  <c r="IE17" i="18" a="1"/>
  <c r="IE17" i="18" s="1"/>
  <c r="IE10" i="6" a="1"/>
  <c r="IE10" i="6" s="1"/>
  <c r="IE13" i="18" a="1"/>
  <c r="IE13" i="18" s="1"/>
  <c r="IE15" i="2"/>
  <c r="IE7" i="6" a="1"/>
  <c r="IE7" i="6" s="1"/>
  <c r="IE9" i="18" a="1"/>
  <c r="IE9" i="18" s="1"/>
  <c r="IE11" i="2"/>
  <c r="IE17" i="6" a="1"/>
  <c r="IE17" i="6" s="1"/>
  <c r="IE3" i="18" a="1"/>
  <c r="IE3" i="18" s="1"/>
  <c r="IE5" i="18" a="1"/>
  <c r="IE5" i="18" s="1"/>
  <c r="IE7" i="2"/>
  <c r="IE12" i="8" a="1"/>
  <c r="IE12" i="8" s="1"/>
  <c r="IE19" i="8" a="1"/>
  <c r="IE19" i="8" s="1"/>
  <c r="IE15" i="8" a="1"/>
  <c r="IE15" i="8" s="1"/>
  <c r="IE9" i="8" a="1"/>
  <c r="IE9" i="8" s="1"/>
  <c r="IE5" i="8" a="1"/>
  <c r="IE5" i="8" s="1"/>
  <c r="IE16" i="6" a="1"/>
  <c r="IE16" i="6" s="1"/>
  <c r="IE12" i="6" a="1"/>
  <c r="IE12" i="6" s="1"/>
  <c r="IE6" i="6" a="1"/>
  <c r="IE6" i="6" s="1"/>
  <c r="IE20" i="18" a="1"/>
  <c r="IE20" i="18" s="1"/>
  <c r="IE16" i="18" a="1"/>
  <c r="IE16" i="18" s="1"/>
  <c r="IE12" i="18" a="1"/>
  <c r="IE12" i="18" s="1"/>
  <c r="IE8" i="18" a="1"/>
  <c r="IE8" i="18" s="1"/>
  <c r="IE4" i="18" a="1"/>
  <c r="IE4" i="18" s="1"/>
  <c r="IE18" i="2"/>
  <c r="IE14" i="2"/>
  <c r="IE10" i="2"/>
  <c r="IE6" i="2"/>
  <c r="IE16" i="8" a="1"/>
  <c r="IE16" i="8" s="1"/>
  <c r="IE20" i="6" a="1"/>
  <c r="IE20" i="6" s="1"/>
  <c r="IE18" i="8" a="1"/>
  <c r="IE18" i="8" s="1"/>
  <c r="IE14" i="8" a="1"/>
  <c r="IE14" i="8" s="1"/>
  <c r="IE11" i="8" a="1"/>
  <c r="IE11" i="8" s="1"/>
  <c r="IE8" i="8" a="1"/>
  <c r="IE8" i="8" s="1"/>
  <c r="IE4" i="8" a="1"/>
  <c r="IE4" i="8" s="1"/>
  <c r="IE19" i="6" a="1"/>
  <c r="IE19" i="6" s="1"/>
  <c r="IE15" i="6" a="1"/>
  <c r="IE15" i="6" s="1"/>
  <c r="IE9" i="6" a="1"/>
  <c r="IE9" i="6" s="1"/>
  <c r="IE5" i="6" a="1"/>
  <c r="IE5" i="6" s="1"/>
  <c r="IE11" i="18" a="1"/>
  <c r="IE11" i="18" s="1"/>
  <c r="IE7" i="18" a="1"/>
  <c r="IE7" i="18" s="1"/>
  <c r="IE3" i="2"/>
  <c r="IE17" i="2"/>
  <c r="IE13" i="2"/>
  <c r="IE20" i="8" a="1"/>
  <c r="IE20" i="8" s="1"/>
  <c r="IE3" i="8" a="1"/>
  <c r="IE3" i="8" s="1"/>
  <c r="IE10" i="8" a="1"/>
  <c r="IE10" i="8" s="1"/>
  <c r="IE18" i="6" a="1"/>
  <c r="IE18" i="6" s="1"/>
  <c r="IE14" i="6" a="1"/>
  <c r="IE14" i="6" s="1"/>
  <c r="IE8" i="6" a="1"/>
  <c r="IE8" i="6" s="1"/>
  <c r="IE4" i="6" a="1"/>
  <c r="IE4" i="6" s="1"/>
  <c r="DO2" i="13"/>
  <c r="IC3" i="18" s="1" a="1"/>
  <c r="IC3" i="18" s="1"/>
  <c r="DO3" i="13"/>
  <c r="IC4" i="2" s="1"/>
  <c r="DO4" i="13"/>
  <c r="IC5" i="8" s="1" a="1"/>
  <c r="IC5" i="8" s="1"/>
  <c r="DO5" i="13"/>
  <c r="IC6" i="18" s="1" a="1"/>
  <c r="IC6" i="18" s="1"/>
  <c r="DO6" i="13"/>
  <c r="IC7" i="6" s="1" a="1"/>
  <c r="IC7" i="6" s="1"/>
  <c r="DO7" i="13"/>
  <c r="IC8" i="2" s="1"/>
  <c r="DO8" i="13"/>
  <c r="IC9" i="18" s="1" a="1"/>
  <c r="IC9" i="18" s="1"/>
  <c r="DO9" i="13"/>
  <c r="IC10" i="18" s="1" a="1"/>
  <c r="IC10" i="18" s="1"/>
  <c r="DO10" i="13"/>
  <c r="IC11" i="6" s="1" a="1"/>
  <c r="IC11" i="6" s="1"/>
  <c r="DO11" i="13"/>
  <c r="IC12" i="2" s="1"/>
  <c r="DO12" i="13"/>
  <c r="IC13" i="18" s="1" a="1"/>
  <c r="IC13" i="18" s="1"/>
  <c r="DO13" i="13"/>
  <c r="IC14" i="2" s="1"/>
  <c r="DO14" i="13"/>
  <c r="IC15" i="6" s="1" a="1"/>
  <c r="IC15" i="6" s="1"/>
  <c r="DO15" i="13"/>
  <c r="IC16" i="2" s="1"/>
  <c r="DO16" i="13"/>
  <c r="IC17" i="18" s="1" a="1"/>
  <c r="IC17" i="18" s="1"/>
  <c r="DO17" i="13"/>
  <c r="IC18" i="2" s="1"/>
  <c r="DO18" i="13"/>
  <c r="IC19" i="6" s="1" a="1"/>
  <c r="IC19" i="6" s="1"/>
  <c r="DO19" i="13"/>
  <c r="IC20" i="2" s="1"/>
  <c r="IC14" i="8" l="1" a="1"/>
  <c r="IC14" i="8" s="1"/>
  <c r="IC4" i="8" a="1"/>
  <c r="IC4" i="8" s="1"/>
  <c r="IC14" i="6" a="1"/>
  <c r="IC14" i="6" s="1"/>
  <c r="IC6" i="6" a="1"/>
  <c r="IC6" i="6" s="1"/>
  <c r="IC16" i="18" a="1"/>
  <c r="IC16" i="18" s="1"/>
  <c r="IC20" i="8" a="1"/>
  <c r="IC20" i="8" s="1"/>
  <c r="IC11" i="8" a="1"/>
  <c r="IC11" i="8" s="1"/>
  <c r="IC20" i="6" a="1"/>
  <c r="IC20" i="6" s="1"/>
  <c r="IC12" i="6" a="1"/>
  <c r="IC12" i="6" s="1"/>
  <c r="IC4" i="6" a="1"/>
  <c r="IC4" i="6" s="1"/>
  <c r="IC14" i="18" a="1"/>
  <c r="IC14" i="18" s="1"/>
  <c r="IC18" i="8" a="1"/>
  <c r="IC18" i="8" s="1"/>
  <c r="IC8" i="8" a="1"/>
  <c r="IC8" i="8" s="1"/>
  <c r="IC18" i="6" a="1"/>
  <c r="IC18" i="6" s="1"/>
  <c r="IC10" i="6" a="1"/>
  <c r="IC10" i="6" s="1"/>
  <c r="IC20" i="18" a="1"/>
  <c r="IC20" i="18" s="1"/>
  <c r="IC12" i="18" a="1"/>
  <c r="IC12" i="18" s="1"/>
  <c r="IC16" i="8" a="1"/>
  <c r="IC16" i="8" s="1"/>
  <c r="IC6" i="8" a="1"/>
  <c r="IC6" i="8" s="1"/>
  <c r="IC16" i="6" a="1"/>
  <c r="IC16" i="6" s="1"/>
  <c r="IC8" i="6" a="1"/>
  <c r="IC8" i="6" s="1"/>
  <c r="IC18" i="18" a="1"/>
  <c r="IC18" i="18" s="1"/>
  <c r="IC8" i="18" a="1"/>
  <c r="IC8" i="18" s="1"/>
  <c r="IC5" i="18" a="1"/>
  <c r="IC5" i="18" s="1"/>
  <c r="IC19" i="2"/>
  <c r="IC15" i="2"/>
  <c r="IC11" i="2"/>
  <c r="IC7" i="2"/>
  <c r="IC3" i="8" a="1"/>
  <c r="IC3" i="8" s="1"/>
  <c r="IC17" i="8" a="1"/>
  <c r="IC17" i="8" s="1"/>
  <c r="IC10" i="8" a="1"/>
  <c r="IC10" i="8" s="1"/>
  <c r="IC7" i="8" a="1"/>
  <c r="IC7" i="8" s="1"/>
  <c r="IC3" i="6" a="1"/>
  <c r="IC3" i="6" s="1"/>
  <c r="IC17" i="6" a="1"/>
  <c r="IC17" i="6" s="1"/>
  <c r="IC13" i="6" a="1"/>
  <c r="IC13" i="6" s="1"/>
  <c r="IC9" i="6" a="1"/>
  <c r="IC9" i="6" s="1"/>
  <c r="IC5" i="6" a="1"/>
  <c r="IC5" i="6" s="1"/>
  <c r="IC19" i="18" a="1"/>
  <c r="IC19" i="18" s="1"/>
  <c r="IC15" i="18" a="1"/>
  <c r="IC15" i="18" s="1"/>
  <c r="IC11" i="18" a="1"/>
  <c r="IC11" i="18" s="1"/>
  <c r="IC4" i="18" a="1"/>
  <c r="IC4" i="18" s="1"/>
  <c r="IC10" i="2"/>
  <c r="IC6" i="2"/>
  <c r="IC7" i="18" a="1"/>
  <c r="IC7" i="18" s="1"/>
  <c r="IC3" i="2"/>
  <c r="IC17" i="2"/>
  <c r="IC13" i="2"/>
  <c r="IC9" i="2"/>
  <c r="IC5" i="2"/>
  <c r="IC13" i="8" a="1"/>
  <c r="IC13" i="8" s="1"/>
  <c r="IC19" i="8" a="1"/>
  <c r="IC19" i="8" s="1"/>
  <c r="IC15" i="8" a="1"/>
  <c r="IC15" i="8" s="1"/>
  <c r="IC12" i="8" a="1"/>
  <c r="IC12" i="8" s="1"/>
  <c r="IC9" i="8" a="1"/>
  <c r="IC9" i="8" s="1"/>
  <c r="DN3" i="13"/>
  <c r="IA4" i="6" s="1" a="1"/>
  <c r="IA4" i="6" s="1"/>
  <c r="DN4" i="13"/>
  <c r="IA5" i="18" s="1" a="1"/>
  <c r="IA5" i="18" s="1"/>
  <c r="DN5" i="13"/>
  <c r="IA6" i="18" s="1" a="1"/>
  <c r="IA6" i="18" s="1"/>
  <c r="DN6" i="13"/>
  <c r="IA7" i="2" s="1"/>
  <c r="DN7" i="13"/>
  <c r="IA8" i="6" s="1" a="1"/>
  <c r="IA8" i="6" s="1"/>
  <c r="DN8" i="13"/>
  <c r="IA9" i="18" s="1" a="1"/>
  <c r="IA9" i="18" s="1"/>
  <c r="DN9" i="13"/>
  <c r="IA10" i="18" s="1" a="1"/>
  <c r="IA10" i="18" s="1"/>
  <c r="DN10" i="13"/>
  <c r="IA11" i="2" s="1"/>
  <c r="DN11" i="13"/>
  <c r="IA12" i="8" s="1" a="1"/>
  <c r="IA12" i="8" s="1"/>
  <c r="DN12" i="13"/>
  <c r="IA13" i="8" s="1" a="1"/>
  <c r="IA13" i="8" s="1"/>
  <c r="DN13" i="13"/>
  <c r="IA14" i="2" s="1"/>
  <c r="DN14" i="13"/>
  <c r="IA15" i="2" s="1"/>
  <c r="DN15" i="13"/>
  <c r="IA16" i="8" s="1" a="1"/>
  <c r="IA16" i="8" s="1"/>
  <c r="DN16" i="13"/>
  <c r="IA17" i="8" s="1" a="1"/>
  <c r="IA17" i="8" s="1"/>
  <c r="DN17" i="13"/>
  <c r="IA18" i="6" s="1" a="1"/>
  <c r="IA18" i="6" s="1"/>
  <c r="DN18" i="13"/>
  <c r="IA19" i="2" s="1"/>
  <c r="DN19" i="13"/>
  <c r="IA20" i="8" s="1" a="1"/>
  <c r="IA20" i="8" s="1"/>
  <c r="DN2" i="13"/>
  <c r="IA3" i="8" s="1" a="1"/>
  <c r="IA3" i="8" s="1"/>
  <c r="IA4" i="18" l="1" a="1"/>
  <c r="IA4" i="18" s="1"/>
  <c r="IA4" i="8" a="1"/>
  <c r="IA4" i="8" s="1"/>
  <c r="IA10" i="8" a="1"/>
  <c r="IA10" i="8" s="1"/>
  <c r="IA18" i="18" a="1"/>
  <c r="IA18" i="18" s="1"/>
  <c r="IA6" i="2"/>
  <c r="IA15" i="8" a="1"/>
  <c r="IA15" i="8" s="1"/>
  <c r="IA8" i="8" a="1"/>
  <c r="IA8" i="8" s="1"/>
  <c r="IA14" i="6" a="1"/>
  <c r="IA14" i="6" s="1"/>
  <c r="IA14" i="18" a="1"/>
  <c r="IA14" i="18" s="1"/>
  <c r="IA18" i="2"/>
  <c r="IA18" i="8" a="1"/>
  <c r="IA18" i="8" s="1"/>
  <c r="IA14" i="8" a="1"/>
  <c r="IA14" i="8" s="1"/>
  <c r="IA7" i="8" a="1"/>
  <c r="IA7" i="8" s="1"/>
  <c r="IA10" i="6" a="1"/>
  <c r="IA10" i="6" s="1"/>
  <c r="IA11" i="18" a="1"/>
  <c r="IA11" i="18" s="1"/>
  <c r="IA19" i="8" a="1"/>
  <c r="IA19" i="8" s="1"/>
  <c r="IA11" i="8" a="1"/>
  <c r="IA11" i="8" s="1"/>
  <c r="IA7" i="6" a="1"/>
  <c r="IA7" i="6" s="1"/>
  <c r="IA8" i="18" a="1"/>
  <c r="IA8" i="18" s="1"/>
  <c r="IA10" i="2"/>
  <c r="IA3" i="6" a="1"/>
  <c r="IA3" i="6" s="1"/>
  <c r="IA17" i="6" a="1"/>
  <c r="IA17" i="6" s="1"/>
  <c r="IA13" i="6" a="1"/>
  <c r="IA13" i="6" s="1"/>
  <c r="IA6" i="6" a="1"/>
  <c r="IA6" i="6" s="1"/>
  <c r="IA20" i="18" a="1"/>
  <c r="IA20" i="18" s="1"/>
  <c r="IA17" i="18" a="1"/>
  <c r="IA17" i="18" s="1"/>
  <c r="IA13" i="18" a="1"/>
  <c r="IA13" i="18" s="1"/>
  <c r="IA7" i="18" a="1"/>
  <c r="IA7" i="18" s="1"/>
  <c r="IA3" i="2"/>
  <c r="IA17" i="2"/>
  <c r="IA13" i="2"/>
  <c r="IA9" i="2"/>
  <c r="IA5" i="2"/>
  <c r="IA3" i="18" a="1"/>
  <c r="IA3" i="18" s="1"/>
  <c r="IA6" i="8" a="1"/>
  <c r="IA6" i="8" s="1"/>
  <c r="IA20" i="6" a="1"/>
  <c r="IA20" i="6" s="1"/>
  <c r="IA16" i="6" a="1"/>
  <c r="IA16" i="6" s="1"/>
  <c r="IA12" i="6" a="1"/>
  <c r="IA12" i="6" s="1"/>
  <c r="IA9" i="6" a="1"/>
  <c r="IA9" i="6" s="1"/>
  <c r="IA5" i="6" a="1"/>
  <c r="IA5" i="6" s="1"/>
  <c r="IA16" i="18" a="1"/>
  <c r="IA16" i="18" s="1"/>
  <c r="IA12" i="18" a="1"/>
  <c r="IA12" i="18" s="1"/>
  <c r="IA20" i="2"/>
  <c r="IA16" i="2"/>
  <c r="IA12" i="2"/>
  <c r="IA8" i="2"/>
  <c r="IA4" i="2"/>
  <c r="IA9" i="8" a="1"/>
  <c r="IA9" i="8" s="1"/>
  <c r="IA5" i="8" a="1"/>
  <c r="IA5" i="8" s="1"/>
  <c r="IA19" i="6" a="1"/>
  <c r="IA19" i="6" s="1"/>
  <c r="IA15" i="6" a="1"/>
  <c r="IA15" i="6" s="1"/>
  <c r="IA11" i="6" a="1"/>
  <c r="IA11" i="6" s="1"/>
  <c r="IA19" i="18" a="1"/>
  <c r="IA19" i="18" s="1"/>
  <c r="IA15" i="18" a="1"/>
  <c r="IA15" i="18" s="1"/>
  <c r="DM2" i="13"/>
  <c r="HY3" i="6" s="1" a="1"/>
  <c r="HY3" i="6" s="1"/>
  <c r="DM3" i="13"/>
  <c r="HY4" i="2" s="1"/>
  <c r="DM4" i="13"/>
  <c r="HY5" i="6" s="1" a="1"/>
  <c r="HY5" i="6" s="1"/>
  <c r="DM5" i="13"/>
  <c r="HY6" i="18" s="1" a="1"/>
  <c r="HY6" i="18" s="1"/>
  <c r="DM6" i="13"/>
  <c r="HY7" i="8" s="1" a="1"/>
  <c r="HY7" i="8" s="1"/>
  <c r="DM7" i="13"/>
  <c r="HY8" i="2" s="1"/>
  <c r="DM8" i="13"/>
  <c r="HY9" i="18" s="1" a="1"/>
  <c r="HY9" i="18" s="1"/>
  <c r="DM9" i="13"/>
  <c r="HY10" i="8" s="1" a="1"/>
  <c r="HY10" i="8" s="1"/>
  <c r="DM10" i="13"/>
  <c r="HY11" i="8" s="1" a="1"/>
  <c r="HY11" i="8" s="1"/>
  <c r="DM11" i="13"/>
  <c r="HY12" i="2" s="1"/>
  <c r="DM12" i="13"/>
  <c r="HY13" i="6" s="1" a="1"/>
  <c r="HY13" i="6" s="1"/>
  <c r="DM13" i="13"/>
  <c r="HY14" i="6" s="1" a="1"/>
  <c r="HY14" i="6" s="1"/>
  <c r="DM14" i="13"/>
  <c r="HY15" i="6" s="1" a="1"/>
  <c r="HY15" i="6" s="1"/>
  <c r="DM15" i="13"/>
  <c r="HY16" i="2" s="1"/>
  <c r="DM16" i="13"/>
  <c r="HY17" i="6" s="1" a="1"/>
  <c r="HY17" i="6" s="1"/>
  <c r="DM17" i="13"/>
  <c r="HY18" i="6" s="1" a="1"/>
  <c r="HY18" i="6" s="1"/>
  <c r="DM18" i="13"/>
  <c r="HY19" i="6" s="1" a="1"/>
  <c r="HY19" i="6" s="1"/>
  <c r="DM19" i="13"/>
  <c r="HY20" i="2" s="1"/>
  <c r="HY19" i="2" l="1"/>
  <c r="HY20" i="8" a="1"/>
  <c r="HY20" i="8" s="1"/>
  <c r="HY4" i="6" a="1"/>
  <c r="HY4" i="6" s="1"/>
  <c r="HY20" i="6" a="1"/>
  <c r="HY20" i="6" s="1"/>
  <c r="HY16" i="8" a="1"/>
  <c r="HY16" i="8" s="1"/>
  <c r="HY16" i="6" a="1"/>
  <c r="HY16" i="6" s="1"/>
  <c r="HY19" i="18" a="1"/>
  <c r="HY19" i="18" s="1"/>
  <c r="HY15" i="2"/>
  <c r="HY12" i="8" a="1"/>
  <c r="HY12" i="8" s="1"/>
  <c r="HY12" i="6" a="1"/>
  <c r="HY12" i="6" s="1"/>
  <c r="HY15" i="18" a="1"/>
  <c r="HY15" i="18" s="1"/>
  <c r="HY11" i="2"/>
  <c r="HY6" i="8" a="1"/>
  <c r="HY6" i="8" s="1"/>
  <c r="HY8" i="6" a="1"/>
  <c r="HY8" i="6" s="1"/>
  <c r="HY8" i="18" a="1"/>
  <c r="HY8" i="18" s="1"/>
  <c r="HY7" i="2"/>
  <c r="HY9" i="8" a="1"/>
  <c r="HY9" i="8" s="1"/>
  <c r="HY19" i="8" a="1"/>
  <c r="HY19" i="8" s="1"/>
  <c r="HY15" i="8" a="1"/>
  <c r="HY15" i="8" s="1"/>
  <c r="HY8" i="8" a="1"/>
  <c r="HY8" i="8" s="1"/>
  <c r="HY5" i="8" a="1"/>
  <c r="HY5" i="8" s="1"/>
  <c r="HY11" i="6" a="1"/>
  <c r="HY11" i="6" s="1"/>
  <c r="HY7" i="6" a="1"/>
  <c r="HY7" i="6" s="1"/>
  <c r="HY3" i="18" a="1"/>
  <c r="HY3" i="18" s="1"/>
  <c r="HY18" i="18" a="1"/>
  <c r="HY18" i="18" s="1"/>
  <c r="HY14" i="18" a="1"/>
  <c r="HY14" i="18" s="1"/>
  <c r="HY11" i="18" a="1"/>
  <c r="HY11" i="18" s="1"/>
  <c r="HY4" i="18" a="1"/>
  <c r="HY4" i="18" s="1"/>
  <c r="HY18" i="2"/>
  <c r="HY14" i="2"/>
  <c r="HY10" i="2"/>
  <c r="HY6" i="2"/>
  <c r="HY5" i="18" a="1"/>
  <c r="HY5" i="18" s="1"/>
  <c r="HY18" i="8" a="1"/>
  <c r="HY18" i="8" s="1"/>
  <c r="HY14" i="8" a="1"/>
  <c r="HY14" i="8" s="1"/>
  <c r="HY4" i="8" a="1"/>
  <c r="HY4" i="8" s="1"/>
  <c r="HY10" i="6" a="1"/>
  <c r="HY10" i="6" s="1"/>
  <c r="HY6" i="6" a="1"/>
  <c r="HY6" i="6" s="1"/>
  <c r="HY20" i="18" a="1"/>
  <c r="HY20" i="18" s="1"/>
  <c r="HY17" i="18" a="1"/>
  <c r="HY17" i="18" s="1"/>
  <c r="HY13" i="18" a="1"/>
  <c r="HY13" i="18" s="1"/>
  <c r="HY10" i="18" a="1"/>
  <c r="HY10" i="18" s="1"/>
  <c r="HY7" i="18" a="1"/>
  <c r="HY7" i="18" s="1"/>
  <c r="HY3" i="2"/>
  <c r="HY17" i="2"/>
  <c r="HY13" i="2"/>
  <c r="HY9" i="2"/>
  <c r="HY5" i="2"/>
  <c r="HY3" i="8" a="1"/>
  <c r="HY3" i="8" s="1"/>
  <c r="HY17" i="8" a="1"/>
  <c r="HY17" i="8" s="1"/>
  <c r="HY13" i="8" a="1"/>
  <c r="HY13" i="8" s="1"/>
  <c r="HY9" i="6" a="1"/>
  <c r="HY9" i="6" s="1"/>
  <c r="HY16" i="18" a="1"/>
  <c r="HY16" i="18" s="1"/>
  <c r="HY12" i="18" a="1"/>
  <c r="HY12" i="18" s="1"/>
  <c r="DL2" i="13"/>
  <c r="DL3" i="13"/>
  <c r="DL4" i="13"/>
  <c r="DL5" i="13"/>
  <c r="DL6" i="13"/>
  <c r="DL7" i="13"/>
  <c r="DL8" i="13"/>
  <c r="DL9" i="13"/>
  <c r="DL10" i="13"/>
  <c r="DL11" i="13"/>
  <c r="DL12" i="13"/>
  <c r="DL13" i="13"/>
  <c r="DL14" i="13"/>
  <c r="DL15" i="13"/>
  <c r="DL16" i="13"/>
  <c r="DL17" i="13"/>
  <c r="DL18" i="13"/>
  <c r="DL19" i="13"/>
  <c r="HW14" i="2" l="1"/>
  <c r="HW14" i="18" a="1"/>
  <c r="HW14" i="18" s="1"/>
  <c r="HW14" i="6" a="1"/>
  <c r="HW14" i="6" s="1"/>
  <c r="HW14" i="8" a="1"/>
  <c r="HW14" i="8" s="1"/>
  <c r="HW6" i="18" a="1"/>
  <c r="HW6" i="18" s="1"/>
  <c r="HW6" i="8" a="1"/>
  <c r="HW6" i="8" s="1"/>
  <c r="HW6" i="6" a="1"/>
  <c r="HW6" i="6" s="1"/>
  <c r="HW6" i="2"/>
  <c r="HW17" i="2"/>
  <c r="HW17" i="6" a="1"/>
  <c r="HW17" i="6" s="1"/>
  <c r="HW17" i="18" a="1"/>
  <c r="HW17" i="18" s="1"/>
  <c r="HW17" i="8" a="1"/>
  <c r="HW17" i="8" s="1"/>
  <c r="HW13" i="2"/>
  <c r="HW13" i="18" a="1"/>
  <c r="HW13" i="18" s="1"/>
  <c r="HW13" i="6" a="1"/>
  <c r="HW13" i="6" s="1"/>
  <c r="HW13" i="8" a="1"/>
  <c r="HW13" i="8" s="1"/>
  <c r="HW9" i="18" a="1"/>
  <c r="HW9" i="18" s="1"/>
  <c r="HW9" i="6" a="1"/>
  <c r="HW9" i="6" s="1"/>
  <c r="HW9" i="8" a="1"/>
  <c r="HW9" i="8" s="1"/>
  <c r="HW9" i="2"/>
  <c r="HW5" i="6" a="1"/>
  <c r="HW5" i="6" s="1"/>
  <c r="HW5" i="18" a="1"/>
  <c r="HW5" i="18" s="1"/>
  <c r="HW5" i="2"/>
  <c r="HW5" i="8" a="1"/>
  <c r="HW5" i="8" s="1"/>
  <c r="HW18" i="18" a="1"/>
  <c r="HW18" i="18" s="1"/>
  <c r="HW18" i="8" a="1"/>
  <c r="HW18" i="8" s="1"/>
  <c r="HW18" i="2"/>
  <c r="HW18" i="6" a="1"/>
  <c r="HW18" i="6" s="1"/>
  <c r="HW20" i="2"/>
  <c r="HW20" i="6" a="1"/>
  <c r="HW20" i="6" s="1"/>
  <c r="HW20" i="18" a="1"/>
  <c r="HW20" i="18" s="1"/>
  <c r="HW20" i="8" a="1"/>
  <c r="HW20" i="8" s="1"/>
  <c r="HW16" i="2"/>
  <c r="HW16" i="6" a="1"/>
  <c r="HW16" i="6" s="1"/>
  <c r="HW16" i="8" a="1"/>
  <c r="HW16" i="8" s="1"/>
  <c r="HW16" i="18" a="1"/>
  <c r="HW16" i="18" s="1"/>
  <c r="HW12" i="2"/>
  <c r="HW12" i="18" a="1"/>
  <c r="HW12" i="18" s="1"/>
  <c r="HW12" i="6" a="1"/>
  <c r="HW12" i="6" s="1"/>
  <c r="HW12" i="8" a="1"/>
  <c r="HW12" i="8" s="1"/>
  <c r="HW8" i="2"/>
  <c r="HW8" i="8" a="1"/>
  <c r="HW8" i="8" s="1"/>
  <c r="HW8" i="18" a="1"/>
  <c r="HW8" i="18" s="1"/>
  <c r="HW8" i="6" a="1"/>
  <c r="HW8" i="6" s="1"/>
  <c r="HW4" i="2"/>
  <c r="HW4" i="6" a="1"/>
  <c r="HW4" i="6" s="1"/>
  <c r="HW4" i="18" a="1"/>
  <c r="HW4" i="18" s="1"/>
  <c r="HW4" i="8" a="1"/>
  <c r="HW4" i="8" s="1"/>
  <c r="HW10" i="6" a="1"/>
  <c r="HW10" i="6" s="1"/>
  <c r="HW10" i="8" a="1"/>
  <c r="HW10" i="8" s="1"/>
  <c r="HW10" i="2"/>
  <c r="HW10" i="18" a="1"/>
  <c r="HW10" i="18" s="1"/>
  <c r="HW19" i="18" a="1"/>
  <c r="HW19" i="18" s="1"/>
  <c r="HW19" i="8" a="1"/>
  <c r="HW19" i="8" s="1"/>
  <c r="HW19" i="6" a="1"/>
  <c r="HW19" i="6" s="1"/>
  <c r="HW19" i="2"/>
  <c r="HW15" i="2"/>
  <c r="HW15" i="6" a="1"/>
  <c r="HW15" i="6" s="1"/>
  <c r="HW15" i="18" a="1"/>
  <c r="HW15" i="18" s="1"/>
  <c r="HW15" i="8" a="1"/>
  <c r="HW15" i="8" s="1"/>
  <c r="HW11" i="2"/>
  <c r="HW11" i="18" a="1"/>
  <c r="HW11" i="18" s="1"/>
  <c r="HW11" i="6" a="1"/>
  <c r="HW11" i="6" s="1"/>
  <c r="HW11" i="8" a="1"/>
  <c r="HW11" i="8" s="1"/>
  <c r="HW7" i="18" a="1"/>
  <c r="HW7" i="18" s="1"/>
  <c r="HW7" i="8" a="1"/>
  <c r="HW7" i="8" s="1"/>
  <c r="HW7" i="6" a="1"/>
  <c r="HW7" i="6" s="1"/>
  <c r="HW7" i="2"/>
  <c r="HW3" i="2"/>
  <c r="HW3" i="6" a="1"/>
  <c r="HW3" i="6" s="1"/>
  <c r="HW3" i="18" a="1"/>
  <c r="HW3" i="18" s="1"/>
  <c r="HW3" i="8" a="1"/>
  <c r="HW3" i="8" s="1"/>
  <c r="DK2" i="13"/>
  <c r="HU3" i="18" s="1" a="1"/>
  <c r="HU3" i="18" s="1"/>
  <c r="DK3" i="13"/>
  <c r="HU4" i="2" s="1"/>
  <c r="DK4" i="13"/>
  <c r="HU5" i="8" s="1" a="1"/>
  <c r="HU5" i="8" s="1"/>
  <c r="DK5" i="13"/>
  <c r="HU6" i="18" s="1" a="1"/>
  <c r="HU6" i="18" s="1"/>
  <c r="DK6" i="13"/>
  <c r="HU7" i="6" s="1" a="1"/>
  <c r="HU7" i="6" s="1"/>
  <c r="DK7" i="13"/>
  <c r="HU8" i="2" s="1"/>
  <c r="DK8" i="13"/>
  <c r="HU9" i="8" s="1" a="1"/>
  <c r="HU9" i="8" s="1"/>
  <c r="DK9" i="13"/>
  <c r="HU10" i="18" s="1" a="1"/>
  <c r="HU10" i="18" s="1"/>
  <c r="DK10" i="13"/>
  <c r="HU11" i="6" s="1" a="1"/>
  <c r="HU11" i="6" s="1"/>
  <c r="DK11" i="13"/>
  <c r="HU12" i="2" s="1"/>
  <c r="DK12" i="13"/>
  <c r="HU13" i="8" s="1" a="1"/>
  <c r="HU13" i="8" s="1"/>
  <c r="DK13" i="13"/>
  <c r="HU14" i="18" s="1" a="1"/>
  <c r="HU14" i="18" s="1"/>
  <c r="DK14" i="13"/>
  <c r="HU15" i="6" s="1" a="1"/>
  <c r="HU15" i="6" s="1"/>
  <c r="DK15" i="13"/>
  <c r="HU16" i="2" s="1"/>
  <c r="DK16" i="13"/>
  <c r="HU17" i="18" s="1" a="1"/>
  <c r="HU17" i="18" s="1"/>
  <c r="DK17" i="13"/>
  <c r="HU18" i="18" s="1" a="1"/>
  <c r="HU18" i="18" s="1"/>
  <c r="DK18" i="13"/>
  <c r="HU19" i="6" s="1" a="1"/>
  <c r="HU19" i="6" s="1"/>
  <c r="DK19" i="13"/>
  <c r="HU20" i="2" s="1"/>
  <c r="HU20" i="8" l="1" a="1"/>
  <c r="HU20" i="8" s="1"/>
  <c r="HU16" i="8" a="1"/>
  <c r="HU16" i="8" s="1"/>
  <c r="HU12" i="8" a="1"/>
  <c r="HU12" i="8" s="1"/>
  <c r="HU8" i="8" a="1"/>
  <c r="HU8" i="8" s="1"/>
  <c r="HU4" i="8" a="1"/>
  <c r="HU4" i="8" s="1"/>
  <c r="HU18" i="6" a="1"/>
  <c r="HU18" i="6" s="1"/>
  <c r="HU14" i="6" a="1"/>
  <c r="HU14" i="6" s="1"/>
  <c r="HU10" i="6" a="1"/>
  <c r="HU10" i="6" s="1"/>
  <c r="HU6" i="6" a="1"/>
  <c r="HU6" i="6" s="1"/>
  <c r="HU20" i="18" a="1"/>
  <c r="HU20" i="18" s="1"/>
  <c r="HU16" i="18" a="1"/>
  <c r="HU16" i="18" s="1"/>
  <c r="HU13" i="18" a="1"/>
  <c r="HU13" i="18" s="1"/>
  <c r="HU9" i="18" a="1"/>
  <c r="HU9" i="18" s="1"/>
  <c r="HU5" i="18" a="1"/>
  <c r="HU5" i="18" s="1"/>
  <c r="HU19" i="2"/>
  <c r="HU15" i="2"/>
  <c r="HU11" i="2"/>
  <c r="HU7" i="2"/>
  <c r="HU19" i="8" a="1"/>
  <c r="HU19" i="8" s="1"/>
  <c r="HU15" i="8" a="1"/>
  <c r="HU15" i="8" s="1"/>
  <c r="HU11" i="8" a="1"/>
  <c r="HU11" i="8" s="1"/>
  <c r="HU7" i="8" a="1"/>
  <c r="HU7" i="8" s="1"/>
  <c r="HU3" i="6" a="1"/>
  <c r="HU3" i="6" s="1"/>
  <c r="HU17" i="6" a="1"/>
  <c r="HU17" i="6" s="1"/>
  <c r="HU13" i="6" a="1"/>
  <c r="HU13" i="6" s="1"/>
  <c r="HU9" i="6" a="1"/>
  <c r="HU9" i="6" s="1"/>
  <c r="HU5" i="6" a="1"/>
  <c r="HU5" i="6" s="1"/>
  <c r="HU19" i="18" a="1"/>
  <c r="HU19" i="18" s="1"/>
  <c r="HU12" i="18" a="1"/>
  <c r="HU12" i="18" s="1"/>
  <c r="HU8" i="18" a="1"/>
  <c r="HU8" i="18" s="1"/>
  <c r="HU4" i="18" a="1"/>
  <c r="HU4" i="18" s="1"/>
  <c r="HU18" i="2"/>
  <c r="HU14" i="2"/>
  <c r="HU10" i="2"/>
  <c r="HU6" i="2"/>
  <c r="HU18" i="8" a="1"/>
  <c r="HU18" i="8" s="1"/>
  <c r="HU14" i="8" a="1"/>
  <c r="HU14" i="8" s="1"/>
  <c r="HU10" i="8" a="1"/>
  <c r="HU10" i="8" s="1"/>
  <c r="HU6" i="8" a="1"/>
  <c r="HU6" i="8" s="1"/>
  <c r="HU20" i="6" a="1"/>
  <c r="HU20" i="6" s="1"/>
  <c r="HU16" i="6" a="1"/>
  <c r="HU16" i="6" s="1"/>
  <c r="HU12" i="6" a="1"/>
  <c r="HU12" i="6" s="1"/>
  <c r="HU8" i="6" a="1"/>
  <c r="HU8" i="6" s="1"/>
  <c r="HU4" i="6" a="1"/>
  <c r="HU4" i="6" s="1"/>
  <c r="HU15" i="18" a="1"/>
  <c r="HU15" i="18" s="1"/>
  <c r="HU11" i="18" a="1"/>
  <c r="HU11" i="18" s="1"/>
  <c r="HU7" i="18" a="1"/>
  <c r="HU7" i="18" s="1"/>
  <c r="HU3" i="2"/>
  <c r="HU17" i="2"/>
  <c r="HU13" i="2"/>
  <c r="HU9" i="2"/>
  <c r="HU5" i="2"/>
  <c r="HU3" i="8" a="1"/>
  <c r="HU3" i="8" s="1"/>
  <c r="HU17" i="8" a="1"/>
  <c r="HU17" i="8" s="1"/>
  <c r="DJ2" i="13"/>
  <c r="HS3" i="2" s="1"/>
  <c r="DJ3" i="13"/>
  <c r="HS4" i="2" s="1"/>
  <c r="DJ4" i="13"/>
  <c r="HS5" i="2" s="1"/>
  <c r="DJ5" i="13"/>
  <c r="HS6" i="18" s="1" a="1"/>
  <c r="HS6" i="18" s="1"/>
  <c r="DJ6" i="13"/>
  <c r="HS7" i="18" s="1" a="1"/>
  <c r="HS7" i="18" s="1"/>
  <c r="DJ7" i="13"/>
  <c r="HS8" i="2" s="1"/>
  <c r="DJ8" i="13"/>
  <c r="HS9" i="18" s="1" a="1"/>
  <c r="HS9" i="18" s="1"/>
  <c r="DJ9" i="13"/>
  <c r="HS10" i="6" s="1" a="1"/>
  <c r="HS10" i="6" s="1"/>
  <c r="DJ10" i="13"/>
  <c r="HS11" i="18" s="1" a="1"/>
  <c r="HS11" i="18" s="1"/>
  <c r="DJ11" i="13"/>
  <c r="HS12" i="2" s="1"/>
  <c r="DJ12" i="13"/>
  <c r="HS13" i="2" s="1"/>
  <c r="DJ13" i="13"/>
  <c r="HS14" i="6" s="1" a="1"/>
  <c r="HS14" i="6" s="1"/>
  <c r="DJ14" i="13"/>
  <c r="HS15" i="6" s="1" a="1"/>
  <c r="HS15" i="6" s="1"/>
  <c r="DJ15" i="13"/>
  <c r="HS16" i="2" s="1"/>
  <c r="DJ16" i="13"/>
  <c r="HS17" i="2" s="1"/>
  <c r="DJ17" i="13"/>
  <c r="HS18" i="6" s="1" a="1"/>
  <c r="HS18" i="6" s="1"/>
  <c r="DJ18" i="13"/>
  <c r="HS19" i="6" s="1" a="1"/>
  <c r="HS19" i="6" s="1"/>
  <c r="DJ19" i="13"/>
  <c r="HS20" i="2" s="1"/>
  <c r="HS15" i="8" l="1" a="1"/>
  <c r="HS15" i="8" s="1"/>
  <c r="HS19" i="2"/>
  <c r="HS7" i="8" a="1"/>
  <c r="HS7" i="8" s="1"/>
  <c r="HS11" i="2"/>
  <c r="HS13" i="6" a="1"/>
  <c r="HS13" i="6" s="1"/>
  <c r="HS18" i="18" a="1"/>
  <c r="HS18" i="18" s="1"/>
  <c r="HS14" i="8" a="1"/>
  <c r="HS14" i="8" s="1"/>
  <c r="HS6" i="8" a="1"/>
  <c r="HS6" i="8" s="1"/>
  <c r="HS9" i="6" a="1"/>
  <c r="HS9" i="6" s="1"/>
  <c r="HS15" i="18" a="1"/>
  <c r="HS15" i="18" s="1"/>
  <c r="HS18" i="2"/>
  <c r="HS10" i="2"/>
  <c r="HS19" i="8" a="1"/>
  <c r="HS19" i="8" s="1"/>
  <c r="HS11" i="8" a="1"/>
  <c r="HS11" i="8" s="1"/>
  <c r="HS3" i="6" a="1"/>
  <c r="HS3" i="6" s="1"/>
  <c r="HS5" i="6" a="1"/>
  <c r="HS5" i="6" s="1"/>
  <c r="HS14" i="18" a="1"/>
  <c r="HS14" i="18" s="1"/>
  <c r="HS15" i="2"/>
  <c r="HS7" i="2"/>
  <c r="HS18" i="8" a="1"/>
  <c r="HS18" i="8" s="1"/>
  <c r="HS10" i="8" a="1"/>
  <c r="HS10" i="8" s="1"/>
  <c r="HS17" i="6" a="1"/>
  <c r="HS17" i="6" s="1"/>
  <c r="HS19" i="18" a="1"/>
  <c r="HS19" i="18" s="1"/>
  <c r="HS5" i="18" a="1"/>
  <c r="HS5" i="18" s="1"/>
  <c r="HS14" i="2"/>
  <c r="HS6" i="2"/>
  <c r="HS20" i="6" a="1"/>
  <c r="HS20" i="6" s="1"/>
  <c r="HS12" i="6" a="1"/>
  <c r="HS12" i="6" s="1"/>
  <c r="HS8" i="6" a="1"/>
  <c r="HS8" i="6" s="1"/>
  <c r="HS4" i="18" a="1"/>
  <c r="HS4" i="18" s="1"/>
  <c r="HS3" i="8" a="1"/>
  <c r="HS3" i="8" s="1"/>
  <c r="HS17" i="8" a="1"/>
  <c r="HS17" i="8" s="1"/>
  <c r="HS13" i="8" a="1"/>
  <c r="HS13" i="8" s="1"/>
  <c r="HS9" i="8" a="1"/>
  <c r="HS9" i="8" s="1"/>
  <c r="HS5" i="8" a="1"/>
  <c r="HS5" i="8" s="1"/>
  <c r="HS11" i="6" a="1"/>
  <c r="HS11" i="6" s="1"/>
  <c r="HS7" i="6" a="1"/>
  <c r="HS7" i="6" s="1"/>
  <c r="HS3" i="18" a="1"/>
  <c r="HS3" i="18" s="1"/>
  <c r="HS17" i="18" a="1"/>
  <c r="HS17" i="18" s="1"/>
  <c r="HS13" i="18" a="1"/>
  <c r="HS13" i="18" s="1"/>
  <c r="HS10" i="18" a="1"/>
  <c r="HS10" i="18" s="1"/>
  <c r="HS9" i="2"/>
  <c r="HS8" i="18" a="1"/>
  <c r="HS8" i="18" s="1"/>
  <c r="HS16" i="6" a="1"/>
  <c r="HS16" i="6" s="1"/>
  <c r="HS4" i="6" a="1"/>
  <c r="HS4" i="6" s="1"/>
  <c r="HS20" i="8" a="1"/>
  <c r="HS20" i="8" s="1"/>
  <c r="HS16" i="8" a="1"/>
  <c r="HS16" i="8" s="1"/>
  <c r="HS12" i="8" a="1"/>
  <c r="HS12" i="8" s="1"/>
  <c r="HS8" i="8" a="1"/>
  <c r="HS8" i="8" s="1"/>
  <c r="HS4" i="8" a="1"/>
  <c r="HS4" i="8" s="1"/>
  <c r="HS6" i="6" a="1"/>
  <c r="HS6" i="6" s="1"/>
  <c r="HS20" i="18" a="1"/>
  <c r="HS20" i="18" s="1"/>
  <c r="HS16" i="18" a="1"/>
  <c r="HS16" i="18" s="1"/>
  <c r="HS12" i="18" a="1"/>
  <c r="HS12" i="18" s="1"/>
  <c r="DI2" i="13"/>
  <c r="DI3" i="13"/>
  <c r="DI4" i="13"/>
  <c r="DI5" i="13"/>
  <c r="DI6" i="13"/>
  <c r="DI7" i="13"/>
  <c r="DI8" i="13"/>
  <c r="DI9" i="13"/>
  <c r="DI10" i="13"/>
  <c r="DI11" i="13"/>
  <c r="DI12" i="13"/>
  <c r="DI13" i="13"/>
  <c r="DI14" i="13"/>
  <c r="DI15" i="13"/>
  <c r="DI16" i="13"/>
  <c r="DI17" i="13"/>
  <c r="DI18" i="13"/>
  <c r="DI19" i="13"/>
  <c r="HQ14" i="18" l="1" a="1"/>
  <c r="HQ14" i="18" s="1"/>
  <c r="HQ14" i="8" a="1"/>
  <c r="HQ14" i="8" s="1"/>
  <c r="HQ14" i="2"/>
  <c r="HQ14" i="6" a="1"/>
  <c r="HQ14" i="6" s="1"/>
  <c r="HQ6" i="18" a="1"/>
  <c r="HQ6" i="18" s="1"/>
  <c r="HQ6" i="6" a="1"/>
  <c r="HQ6" i="6" s="1"/>
  <c r="HQ6" i="2"/>
  <c r="HQ6" i="8" a="1"/>
  <c r="HQ6" i="8" s="1"/>
  <c r="HQ17" i="18" a="1"/>
  <c r="HQ17" i="18" s="1"/>
  <c r="HQ17" i="6" a="1"/>
  <c r="HQ17" i="6" s="1"/>
  <c r="HQ17" i="2"/>
  <c r="HQ17" i="8" a="1"/>
  <c r="HQ17" i="8" s="1"/>
  <c r="HQ13" i="18" a="1"/>
  <c r="HQ13" i="18" s="1"/>
  <c r="HQ13" i="8" a="1"/>
  <c r="HQ13" i="8" s="1"/>
  <c r="HQ13" i="2"/>
  <c r="HQ13" i="6" a="1"/>
  <c r="HQ13" i="6" s="1"/>
  <c r="HQ9" i="6" a="1"/>
  <c r="HQ9" i="6" s="1"/>
  <c r="HQ9" i="8" a="1"/>
  <c r="HQ9" i="8" s="1"/>
  <c r="HQ9" i="2"/>
  <c r="HQ9" i="18" a="1"/>
  <c r="HQ9" i="18" s="1"/>
  <c r="HQ5" i="18" a="1"/>
  <c r="HQ5" i="18" s="1"/>
  <c r="HQ5" i="2"/>
  <c r="HQ5" i="6" a="1"/>
  <c r="HQ5" i="6" s="1"/>
  <c r="HQ5" i="8" a="1"/>
  <c r="HQ5" i="8" s="1"/>
  <c r="HQ10" i="18" a="1"/>
  <c r="HQ10" i="18" s="1"/>
  <c r="HQ10" i="6" a="1"/>
  <c r="HQ10" i="6" s="1"/>
  <c r="HQ10" i="8" a="1"/>
  <c r="HQ10" i="8" s="1"/>
  <c r="HQ10" i="2"/>
  <c r="HQ20" i="2"/>
  <c r="HQ20" i="18" a="1"/>
  <c r="HQ20" i="18" s="1"/>
  <c r="HQ20" i="8" a="1"/>
  <c r="HQ20" i="8" s="1"/>
  <c r="HQ20" i="6" a="1"/>
  <c r="HQ20" i="6" s="1"/>
  <c r="HQ16" i="2"/>
  <c r="HQ16" i="8" a="1"/>
  <c r="HQ16" i="8" s="1"/>
  <c r="HQ16" i="18" a="1"/>
  <c r="HQ16" i="18" s="1"/>
  <c r="HQ16" i="6" a="1"/>
  <c r="HQ16" i="6" s="1"/>
  <c r="HQ12" i="2"/>
  <c r="HQ12" i="6" a="1"/>
  <c r="HQ12" i="6" s="1"/>
  <c r="HQ12" i="18" a="1"/>
  <c r="HQ12" i="18" s="1"/>
  <c r="HQ12" i="8" a="1"/>
  <c r="HQ12" i="8" s="1"/>
  <c r="HQ8" i="2"/>
  <c r="HQ8" i="6" a="1"/>
  <c r="HQ8" i="6" s="1"/>
  <c r="HQ8" i="18" a="1"/>
  <c r="HQ8" i="18" s="1"/>
  <c r="HQ8" i="8" a="1"/>
  <c r="HQ8" i="8" s="1"/>
  <c r="HQ4" i="2"/>
  <c r="HQ4" i="6" a="1"/>
  <c r="HQ4" i="6" s="1"/>
  <c r="HQ4" i="8" a="1"/>
  <c r="HQ4" i="8" s="1"/>
  <c r="HQ4" i="18" a="1"/>
  <c r="HQ4" i="18" s="1"/>
  <c r="HQ18" i="6" a="1"/>
  <c r="HQ18" i="6" s="1"/>
  <c r="HQ18" i="8" a="1"/>
  <c r="HQ18" i="8" s="1"/>
  <c r="HQ18" i="18" a="1"/>
  <c r="HQ18" i="18" s="1"/>
  <c r="HQ18" i="2"/>
  <c r="HQ19" i="8" a="1"/>
  <c r="HQ19" i="8" s="1"/>
  <c r="HQ19" i="6" a="1"/>
  <c r="HQ19" i="6" s="1"/>
  <c r="HQ19" i="18" a="1"/>
  <c r="HQ19" i="18" s="1"/>
  <c r="HQ19" i="2"/>
  <c r="HQ15" i="6" a="1"/>
  <c r="HQ15" i="6" s="1"/>
  <c r="HQ15" i="2"/>
  <c r="HQ15" i="18" a="1"/>
  <c r="HQ15" i="18" s="1"/>
  <c r="HQ15" i="8" a="1"/>
  <c r="HQ15" i="8" s="1"/>
  <c r="HQ11" i="18" a="1"/>
  <c r="HQ11" i="18" s="1"/>
  <c r="HQ11" i="6" a="1"/>
  <c r="HQ11" i="6" s="1"/>
  <c r="HQ11" i="8" a="1"/>
  <c r="HQ11" i="8" s="1"/>
  <c r="HQ11" i="2"/>
  <c r="HQ7" i="8" a="1"/>
  <c r="HQ7" i="8" s="1"/>
  <c r="HQ7" i="18" a="1"/>
  <c r="HQ7" i="18" s="1"/>
  <c r="HQ7" i="6" a="1"/>
  <c r="HQ7" i="6" s="1"/>
  <c r="HQ7" i="2"/>
  <c r="HQ3" i="18" a="1"/>
  <c r="HQ3" i="18" s="1"/>
  <c r="HQ3" i="6" a="1"/>
  <c r="HQ3" i="6" s="1"/>
  <c r="HQ3" i="2"/>
  <c r="HQ3" i="8" a="1"/>
  <c r="HQ3" i="8" s="1"/>
  <c r="DH2" i="13"/>
  <c r="HO3" i="2" s="1"/>
  <c r="DH3" i="13"/>
  <c r="HO4" i="2" s="1"/>
  <c r="DH4" i="13"/>
  <c r="HO5" i="8" s="1" a="1"/>
  <c r="HO5" i="8" s="1"/>
  <c r="DH5" i="13"/>
  <c r="HO6" i="18" s="1" a="1"/>
  <c r="HO6" i="18" s="1"/>
  <c r="DH6" i="13"/>
  <c r="HO7" i="18" s="1" a="1"/>
  <c r="HO7" i="18" s="1"/>
  <c r="DH7" i="13"/>
  <c r="HO8" i="2" s="1"/>
  <c r="DH8" i="13"/>
  <c r="HO9" i="18" s="1" a="1"/>
  <c r="HO9" i="18" s="1"/>
  <c r="DH9" i="13"/>
  <c r="HO10" i="18" s="1" a="1"/>
  <c r="HO10" i="18" s="1"/>
  <c r="DH10" i="13"/>
  <c r="HO11" i="18" s="1" a="1"/>
  <c r="HO11" i="18" s="1"/>
  <c r="DH11" i="13"/>
  <c r="HO12" i="2" s="1"/>
  <c r="DH12" i="13"/>
  <c r="HO13" i="8" s="1" a="1"/>
  <c r="HO13" i="8" s="1"/>
  <c r="DH13" i="13"/>
  <c r="HO14" i="8" s="1" a="1"/>
  <c r="HO14" i="8" s="1"/>
  <c r="DH14" i="13"/>
  <c r="HO15" i="6" s="1" a="1"/>
  <c r="HO15" i="6" s="1"/>
  <c r="DH15" i="13"/>
  <c r="HO16" i="2" s="1"/>
  <c r="DH16" i="13"/>
  <c r="HO17" i="8" s="1" a="1"/>
  <c r="HO17" i="8" s="1"/>
  <c r="DH17" i="13"/>
  <c r="HO18" i="6" s="1" a="1"/>
  <c r="HO18" i="6" s="1"/>
  <c r="DH18" i="13"/>
  <c r="HO19" i="18" s="1" a="1"/>
  <c r="HO19" i="18" s="1"/>
  <c r="DH19" i="13"/>
  <c r="HO20" i="2" s="1"/>
  <c r="HO7" i="6" l="1" a="1"/>
  <c r="HO7" i="6" s="1"/>
  <c r="HO5" i="18" a="1"/>
  <c r="HO5" i="18" s="1"/>
  <c r="HO8" i="8" a="1"/>
  <c r="HO8" i="8" s="1"/>
  <c r="HO3" i="18" a="1"/>
  <c r="HO3" i="18" s="1"/>
  <c r="HO15" i="2"/>
  <c r="HO20" i="8" a="1"/>
  <c r="HO20" i="8" s="1"/>
  <c r="HO4" i="8" a="1"/>
  <c r="HO4" i="8" s="1"/>
  <c r="HO15" i="18" a="1"/>
  <c r="HO15" i="18" s="1"/>
  <c r="HO11" i="2"/>
  <c r="HO12" i="8" a="1"/>
  <c r="HO12" i="8" s="1"/>
  <c r="HO16" i="8" a="1"/>
  <c r="HO16" i="8" s="1"/>
  <c r="HO11" i="6" a="1"/>
  <c r="HO11" i="6" s="1"/>
  <c r="HO8" i="18" a="1"/>
  <c r="HO8" i="18" s="1"/>
  <c r="HO7" i="2"/>
  <c r="HO18" i="18" a="1"/>
  <c r="HO18" i="18" s="1"/>
  <c r="HO19" i="8" a="1"/>
  <c r="HO19" i="8" s="1"/>
  <c r="HO15" i="8" a="1"/>
  <c r="HO15" i="8" s="1"/>
  <c r="HO11" i="8" a="1"/>
  <c r="HO11" i="8" s="1"/>
  <c r="HO7" i="8" a="1"/>
  <c r="HO7" i="8" s="1"/>
  <c r="HO3" i="6" a="1"/>
  <c r="HO3" i="6" s="1"/>
  <c r="HO17" i="6" a="1"/>
  <c r="HO17" i="6" s="1"/>
  <c r="HO13" i="6" a="1"/>
  <c r="HO13" i="6" s="1"/>
  <c r="HO10" i="6" a="1"/>
  <c r="HO10" i="6" s="1"/>
  <c r="HO6" i="6" a="1"/>
  <c r="HO6" i="6" s="1"/>
  <c r="HO20" i="18" a="1"/>
  <c r="HO20" i="18" s="1"/>
  <c r="HO17" i="18" a="1"/>
  <c r="HO17" i="18" s="1"/>
  <c r="HO14" i="18" a="1"/>
  <c r="HO14" i="18" s="1"/>
  <c r="HO4" i="18" a="1"/>
  <c r="HO4" i="18" s="1"/>
  <c r="HO18" i="2"/>
  <c r="HO14" i="2"/>
  <c r="HO10" i="2"/>
  <c r="HO6" i="2"/>
  <c r="HO14" i="6" a="1"/>
  <c r="HO14" i="6" s="1"/>
  <c r="HO19" i="2"/>
  <c r="HO18" i="8" a="1"/>
  <c r="HO18" i="8" s="1"/>
  <c r="HO10" i="8" a="1"/>
  <c r="HO10" i="8" s="1"/>
  <c r="HO6" i="8" a="1"/>
  <c r="HO6" i="8" s="1"/>
  <c r="HO20" i="6" a="1"/>
  <c r="HO20" i="6" s="1"/>
  <c r="HO16" i="6" a="1"/>
  <c r="HO16" i="6" s="1"/>
  <c r="HO12" i="6" a="1"/>
  <c r="HO12" i="6" s="1"/>
  <c r="HO9" i="6" a="1"/>
  <c r="HO9" i="6" s="1"/>
  <c r="HO5" i="6" a="1"/>
  <c r="HO5" i="6" s="1"/>
  <c r="HO16" i="18" a="1"/>
  <c r="HO16" i="18" s="1"/>
  <c r="HO13" i="18" a="1"/>
  <c r="HO13" i="18" s="1"/>
  <c r="HO17" i="2"/>
  <c r="HO13" i="2"/>
  <c r="HO9" i="2"/>
  <c r="HO5" i="2"/>
  <c r="HO9" i="8" a="1"/>
  <c r="HO9" i="8" s="1"/>
  <c r="HO19" i="6" a="1"/>
  <c r="HO19" i="6" s="1"/>
  <c r="HO8" i="6" a="1"/>
  <c r="HO8" i="6" s="1"/>
  <c r="HO4" i="6" a="1"/>
  <c r="HO4" i="6" s="1"/>
  <c r="HO12" i="18" a="1"/>
  <c r="HO12" i="18" s="1"/>
  <c r="HO3" i="8" a="1"/>
  <c r="HO3" i="8" s="1"/>
  <c r="DG2" i="13" l="1"/>
  <c r="HM3" i="18" s="1" a="1"/>
  <c r="HM3" i="18" s="1"/>
  <c r="DG3" i="13"/>
  <c r="HM4" i="2" s="1"/>
  <c r="DG4" i="13"/>
  <c r="HM5" i="8" s="1" a="1"/>
  <c r="HM5" i="8" s="1"/>
  <c r="DG5" i="13"/>
  <c r="HM6" i="18" s="1" a="1"/>
  <c r="HM6" i="18" s="1"/>
  <c r="DG6" i="13"/>
  <c r="HM7" i="6" s="1" a="1"/>
  <c r="HM7" i="6" s="1"/>
  <c r="DG7" i="13"/>
  <c r="HM8" i="2" s="1"/>
  <c r="DG8" i="13"/>
  <c r="HM9" i="8" s="1" a="1"/>
  <c r="HM9" i="8" s="1"/>
  <c r="DG9" i="13"/>
  <c r="HM10" i="18" s="1" a="1"/>
  <c r="HM10" i="18" s="1"/>
  <c r="DG10" i="13"/>
  <c r="HM11" i="6" s="1" a="1"/>
  <c r="HM11" i="6" s="1"/>
  <c r="DG11" i="13"/>
  <c r="HM12" i="2" s="1"/>
  <c r="DG12" i="13"/>
  <c r="HM13" i="18" s="1" a="1"/>
  <c r="HM13" i="18" s="1"/>
  <c r="DG13" i="13"/>
  <c r="HM14" i="18" s="1" a="1"/>
  <c r="HM14" i="18" s="1"/>
  <c r="DG14" i="13"/>
  <c r="HM15" i="6" s="1" a="1"/>
  <c r="HM15" i="6" s="1"/>
  <c r="DG15" i="13"/>
  <c r="HM16" i="2" s="1"/>
  <c r="DG16" i="13"/>
  <c r="HM17" i="18" s="1" a="1"/>
  <c r="HM17" i="18" s="1"/>
  <c r="DG17" i="13"/>
  <c r="HM18" i="18" s="1" a="1"/>
  <c r="HM18" i="18" s="1"/>
  <c r="DG18" i="13"/>
  <c r="HM19" i="6" s="1" a="1"/>
  <c r="HM19" i="6" s="1"/>
  <c r="DG19" i="13"/>
  <c r="HM20" i="2" s="1"/>
  <c r="HM20" i="8" l="1" a="1"/>
  <c r="HM20" i="8" s="1"/>
  <c r="HM16" i="8" a="1"/>
  <c r="HM16" i="8" s="1"/>
  <c r="HM12" i="8" a="1"/>
  <c r="HM12" i="8" s="1"/>
  <c r="HM8" i="8" a="1"/>
  <c r="HM8" i="8" s="1"/>
  <c r="HM4" i="8" a="1"/>
  <c r="HM4" i="8" s="1"/>
  <c r="HM18" i="6" a="1"/>
  <c r="HM18" i="6" s="1"/>
  <c r="HM14" i="6" a="1"/>
  <c r="HM14" i="6" s="1"/>
  <c r="HM10" i="6" a="1"/>
  <c r="HM10" i="6" s="1"/>
  <c r="HM6" i="6" a="1"/>
  <c r="HM6" i="6" s="1"/>
  <c r="HM20" i="18" a="1"/>
  <c r="HM20" i="18" s="1"/>
  <c r="HM16" i="18" a="1"/>
  <c r="HM16" i="18" s="1"/>
  <c r="HM12" i="18" a="1"/>
  <c r="HM12" i="18" s="1"/>
  <c r="HM9" i="18" a="1"/>
  <c r="HM9" i="18" s="1"/>
  <c r="HM5" i="18" a="1"/>
  <c r="HM5" i="18" s="1"/>
  <c r="HM19" i="2"/>
  <c r="HM15" i="2"/>
  <c r="HM11" i="2"/>
  <c r="HM7" i="2"/>
  <c r="HM19" i="8" a="1"/>
  <c r="HM19" i="8" s="1"/>
  <c r="HM15" i="8" a="1"/>
  <c r="HM15" i="8" s="1"/>
  <c r="HM11" i="8" a="1"/>
  <c r="HM11" i="8" s="1"/>
  <c r="HM7" i="8" a="1"/>
  <c r="HM7" i="8" s="1"/>
  <c r="HM3" i="6" a="1"/>
  <c r="HM3" i="6" s="1"/>
  <c r="HM17" i="6" a="1"/>
  <c r="HM17" i="6" s="1"/>
  <c r="HM13" i="6" a="1"/>
  <c r="HM13" i="6" s="1"/>
  <c r="HM9" i="6" a="1"/>
  <c r="HM9" i="6" s="1"/>
  <c r="HM5" i="6" a="1"/>
  <c r="HM5" i="6" s="1"/>
  <c r="HM19" i="18" a="1"/>
  <c r="HM19" i="18" s="1"/>
  <c r="HM15" i="18" a="1"/>
  <c r="HM15" i="18" s="1"/>
  <c r="HM8" i="18" a="1"/>
  <c r="HM8" i="18" s="1"/>
  <c r="HM4" i="18" a="1"/>
  <c r="HM4" i="18" s="1"/>
  <c r="HM18" i="2"/>
  <c r="HM14" i="2"/>
  <c r="HM10" i="2"/>
  <c r="HM6" i="2"/>
  <c r="HM18" i="8" a="1"/>
  <c r="HM18" i="8" s="1"/>
  <c r="HM14" i="8" a="1"/>
  <c r="HM14" i="8" s="1"/>
  <c r="HM10" i="8" a="1"/>
  <c r="HM10" i="8" s="1"/>
  <c r="HM6" i="8" a="1"/>
  <c r="HM6" i="8" s="1"/>
  <c r="HM20" i="6" a="1"/>
  <c r="HM20" i="6" s="1"/>
  <c r="HM16" i="6" a="1"/>
  <c r="HM16" i="6" s="1"/>
  <c r="HM12" i="6" a="1"/>
  <c r="HM12" i="6" s="1"/>
  <c r="HM8" i="6" a="1"/>
  <c r="HM8" i="6" s="1"/>
  <c r="HM4" i="6" a="1"/>
  <c r="HM4" i="6" s="1"/>
  <c r="HM11" i="18" a="1"/>
  <c r="HM11" i="18" s="1"/>
  <c r="HM7" i="18" a="1"/>
  <c r="HM7" i="18" s="1"/>
  <c r="HM3" i="2"/>
  <c r="HM17" i="2"/>
  <c r="HM13" i="2"/>
  <c r="HM9" i="2"/>
  <c r="HM5" i="2"/>
  <c r="HM3" i="8" a="1"/>
  <c r="HM3" i="8" s="1"/>
  <c r="HM17" i="8" a="1"/>
  <c r="HM17" i="8" s="1"/>
  <c r="HM13" i="8" a="1"/>
  <c r="HM13" i="8" s="1"/>
  <c r="DF2" i="13"/>
  <c r="HK3" i="2" s="1"/>
  <c r="DF3" i="13"/>
  <c r="HK4" i="2" s="1"/>
  <c r="DF4" i="13"/>
  <c r="HK5" i="6" s="1" a="1"/>
  <c r="HK5" i="6" s="1"/>
  <c r="DF5" i="13"/>
  <c r="HK6" i="18" s="1" a="1"/>
  <c r="HK6" i="18" s="1"/>
  <c r="DF6" i="13"/>
  <c r="HK7" i="18" s="1" a="1"/>
  <c r="HK7" i="18" s="1"/>
  <c r="DF7" i="13"/>
  <c r="HK8" i="2" s="1"/>
  <c r="DF8" i="13"/>
  <c r="HK9" i="18" s="1" a="1"/>
  <c r="HK9" i="18" s="1"/>
  <c r="DF9" i="13"/>
  <c r="HK10" i="2" s="1"/>
  <c r="DF10" i="13"/>
  <c r="HK11" i="2" s="1"/>
  <c r="DF11" i="13"/>
  <c r="HK12" i="2" s="1"/>
  <c r="DF12" i="13"/>
  <c r="HK13" i="2" s="1"/>
  <c r="DF13" i="13"/>
  <c r="HK14" i="2" s="1"/>
  <c r="DF14" i="13"/>
  <c r="HK15" i="6" s="1" a="1"/>
  <c r="HK15" i="6" s="1"/>
  <c r="DF15" i="13"/>
  <c r="HK16" i="2" s="1"/>
  <c r="DF16" i="13"/>
  <c r="HK17" i="2" s="1"/>
  <c r="DF17" i="13"/>
  <c r="HK18" i="2" s="1"/>
  <c r="DF18" i="13"/>
  <c r="HK19" i="18" s="1" a="1"/>
  <c r="HK19" i="18" s="1"/>
  <c r="DF19" i="13"/>
  <c r="HK20" i="2" s="1"/>
  <c r="HK19" i="8" l="1" a="1"/>
  <c r="HK19" i="8" s="1"/>
  <c r="HK15" i="8" a="1"/>
  <c r="HK15" i="8" s="1"/>
  <c r="HK11" i="8" a="1"/>
  <c r="HK11" i="8" s="1"/>
  <c r="HK7" i="8" a="1"/>
  <c r="HK7" i="8" s="1"/>
  <c r="HK3" i="6" a="1"/>
  <c r="HK3" i="6" s="1"/>
  <c r="HK18" i="6" a="1"/>
  <c r="HK18" i="6" s="1"/>
  <c r="HK14" i="6" a="1"/>
  <c r="HK14" i="6" s="1"/>
  <c r="HK11" i="6" a="1"/>
  <c r="HK11" i="6" s="1"/>
  <c r="HK8" i="6" a="1"/>
  <c r="HK8" i="6" s="1"/>
  <c r="HK4" i="6" a="1"/>
  <c r="HK4" i="6" s="1"/>
  <c r="HK18" i="18" a="1"/>
  <c r="HK18" i="18" s="1"/>
  <c r="HK15" i="18" a="1"/>
  <c r="HK15" i="18" s="1"/>
  <c r="HK11" i="18" a="1"/>
  <c r="HK11" i="18" s="1"/>
  <c r="HK8" i="18" a="1"/>
  <c r="HK8" i="18" s="1"/>
  <c r="HK5" i="18" a="1"/>
  <c r="HK5" i="18" s="1"/>
  <c r="HK19" i="2"/>
  <c r="HK15" i="2"/>
  <c r="HK7" i="2"/>
  <c r="HK18" i="8" a="1"/>
  <c r="HK18" i="8" s="1"/>
  <c r="HK14" i="8" a="1"/>
  <c r="HK14" i="8" s="1"/>
  <c r="HK10" i="8" a="1"/>
  <c r="HK10" i="8" s="1"/>
  <c r="HK6" i="8" a="1"/>
  <c r="HK6" i="8" s="1"/>
  <c r="HK20" i="6" a="1"/>
  <c r="HK20" i="6" s="1"/>
  <c r="HK17" i="6" a="1"/>
  <c r="HK17" i="6" s="1"/>
  <c r="HK13" i="6" a="1"/>
  <c r="HK13" i="6" s="1"/>
  <c r="HK10" i="6" a="1"/>
  <c r="HK10" i="6" s="1"/>
  <c r="HK7" i="6" a="1"/>
  <c r="HK7" i="6" s="1"/>
  <c r="HK3" i="18" a="1"/>
  <c r="HK3" i="18" s="1"/>
  <c r="HK17" i="18" a="1"/>
  <c r="HK17" i="18" s="1"/>
  <c r="HK14" i="18" a="1"/>
  <c r="HK14" i="18" s="1"/>
  <c r="HK10" i="18" a="1"/>
  <c r="HK10" i="18" s="1"/>
  <c r="HK4" i="18" a="1"/>
  <c r="HK4" i="18" s="1"/>
  <c r="HK6" i="2"/>
  <c r="HK3" i="8" a="1"/>
  <c r="HK3" i="8" s="1"/>
  <c r="HK17" i="8" a="1"/>
  <c r="HK17" i="8" s="1"/>
  <c r="HK13" i="8" a="1"/>
  <c r="HK13" i="8" s="1"/>
  <c r="HK9" i="8" a="1"/>
  <c r="HK9" i="8" s="1"/>
  <c r="HK5" i="8" a="1"/>
  <c r="HK5" i="8" s="1"/>
  <c r="HK16" i="6" a="1"/>
  <c r="HK16" i="6" s="1"/>
  <c r="HK12" i="6" a="1"/>
  <c r="HK12" i="6" s="1"/>
  <c r="HK6" i="6" a="1"/>
  <c r="HK6" i="6" s="1"/>
  <c r="HK20" i="18" a="1"/>
  <c r="HK20" i="18" s="1"/>
  <c r="HK16" i="18" a="1"/>
  <c r="HK16" i="18" s="1"/>
  <c r="HK13" i="18" a="1"/>
  <c r="HK13" i="18" s="1"/>
  <c r="HK9" i="2"/>
  <c r="HK5" i="2"/>
  <c r="HK20" i="8" a="1"/>
  <c r="HK20" i="8" s="1"/>
  <c r="HK16" i="8" a="1"/>
  <c r="HK16" i="8" s="1"/>
  <c r="HK12" i="8" a="1"/>
  <c r="HK12" i="8" s="1"/>
  <c r="HK8" i="8" a="1"/>
  <c r="HK8" i="8" s="1"/>
  <c r="HK4" i="8" a="1"/>
  <c r="HK4" i="8" s="1"/>
  <c r="HK19" i="6" a="1"/>
  <c r="HK19" i="6" s="1"/>
  <c r="HK9" i="6" a="1"/>
  <c r="HK9" i="6" s="1"/>
  <c r="HK12" i="18" a="1"/>
  <c r="HK12" i="18" s="1"/>
  <c r="DE2" i="13"/>
  <c r="HI3" i="8" s="1" a="1"/>
  <c r="HI3" i="8" s="1"/>
  <c r="DE3" i="13"/>
  <c r="HI4" i="2" s="1"/>
  <c r="DE4" i="13"/>
  <c r="HI5" i="2" s="1"/>
  <c r="DE5" i="13"/>
  <c r="HI6" i="18" s="1" a="1"/>
  <c r="HI6" i="18" s="1"/>
  <c r="DE6" i="13"/>
  <c r="HI7" i="18" s="1" a="1"/>
  <c r="HI7" i="18" s="1"/>
  <c r="DE7" i="13"/>
  <c r="HI8" i="2" s="1"/>
  <c r="DE8" i="13"/>
  <c r="HI9" i="2" s="1"/>
  <c r="DE9" i="13"/>
  <c r="HI10" i="18" s="1" a="1"/>
  <c r="HI10" i="18" s="1"/>
  <c r="DE10" i="13"/>
  <c r="HI11" i="6" s="1" a="1"/>
  <c r="HI11" i="6" s="1"/>
  <c r="DE11" i="13"/>
  <c r="HI12" i="2" s="1"/>
  <c r="DE12" i="13"/>
  <c r="HI13" i="2" s="1"/>
  <c r="DE13" i="13"/>
  <c r="HI14" i="18" s="1" a="1"/>
  <c r="HI14" i="18" s="1"/>
  <c r="DE14" i="13"/>
  <c r="HI15" i="18" s="1" a="1"/>
  <c r="HI15" i="18" s="1"/>
  <c r="DE15" i="13"/>
  <c r="HI16" i="2" s="1"/>
  <c r="DE16" i="13"/>
  <c r="HI17" i="2" s="1"/>
  <c r="DE17" i="13"/>
  <c r="HI18" i="18" s="1" a="1"/>
  <c r="HI18" i="18" s="1"/>
  <c r="DE18" i="13"/>
  <c r="HI19" i="18" s="1" a="1"/>
  <c r="HI19" i="18" s="1"/>
  <c r="DE19" i="13"/>
  <c r="HI20" i="2" s="1"/>
  <c r="HI20" i="8" l="1" a="1"/>
  <c r="HI20" i="8" s="1"/>
  <c r="HI17" i="8" a="1"/>
  <c r="HI17" i="8" s="1"/>
  <c r="HI13" i="8" a="1"/>
  <c r="HI13" i="8" s="1"/>
  <c r="HI10" i="8" a="1"/>
  <c r="HI10" i="8" s="1"/>
  <c r="HI7" i="8" a="1"/>
  <c r="HI7" i="8" s="1"/>
  <c r="HI3" i="6" a="1"/>
  <c r="HI3" i="6" s="1"/>
  <c r="HI17" i="6" a="1"/>
  <c r="HI17" i="6" s="1"/>
  <c r="HI13" i="6" a="1"/>
  <c r="HI13" i="6" s="1"/>
  <c r="HI10" i="6" a="1"/>
  <c r="HI10" i="6" s="1"/>
  <c r="HI7" i="6" a="1"/>
  <c r="HI7" i="6" s="1"/>
  <c r="HI3" i="18" a="1"/>
  <c r="HI3" i="18" s="1"/>
  <c r="HI17" i="18" a="1"/>
  <c r="HI17" i="18" s="1"/>
  <c r="HI13" i="18" a="1"/>
  <c r="HI13" i="18" s="1"/>
  <c r="HI9" i="18" a="1"/>
  <c r="HI9" i="18" s="1"/>
  <c r="HI5" i="18" a="1"/>
  <c r="HI5" i="18" s="1"/>
  <c r="HI19" i="2"/>
  <c r="HI15" i="2"/>
  <c r="HI11" i="2"/>
  <c r="HI7" i="2"/>
  <c r="HI16" i="8" a="1"/>
  <c r="HI16" i="8" s="1"/>
  <c r="HI12" i="8" a="1"/>
  <c r="HI12" i="8" s="1"/>
  <c r="HI6" i="8" a="1"/>
  <c r="HI6" i="8" s="1"/>
  <c r="HI20" i="6" a="1"/>
  <c r="HI20" i="6" s="1"/>
  <c r="HI16" i="6" a="1"/>
  <c r="HI16" i="6" s="1"/>
  <c r="HI12" i="6" a="1"/>
  <c r="HI12" i="6" s="1"/>
  <c r="HI6" i="6" a="1"/>
  <c r="HI6" i="6" s="1"/>
  <c r="HI20" i="18" a="1"/>
  <c r="HI20" i="18" s="1"/>
  <c r="HI16" i="18" a="1"/>
  <c r="HI16" i="18" s="1"/>
  <c r="HI12" i="18" a="1"/>
  <c r="HI12" i="18" s="1"/>
  <c r="HI8" i="18" a="1"/>
  <c r="HI8" i="18" s="1"/>
  <c r="HI4" i="18" a="1"/>
  <c r="HI4" i="18" s="1"/>
  <c r="HI18" i="2"/>
  <c r="HI14" i="2"/>
  <c r="HI10" i="2"/>
  <c r="HI6" i="2"/>
  <c r="HI19" i="8" a="1"/>
  <c r="HI19" i="8" s="1"/>
  <c r="HI15" i="8" a="1"/>
  <c r="HI15" i="8" s="1"/>
  <c r="HI9" i="8" a="1"/>
  <c r="HI9" i="8" s="1"/>
  <c r="HI5" i="8" a="1"/>
  <c r="HI5" i="8" s="1"/>
  <c r="HI19" i="6" a="1"/>
  <c r="HI19" i="6" s="1"/>
  <c r="HI15" i="6" a="1"/>
  <c r="HI15" i="6" s="1"/>
  <c r="HI9" i="6" a="1"/>
  <c r="HI9" i="6" s="1"/>
  <c r="HI5" i="6" a="1"/>
  <c r="HI5" i="6" s="1"/>
  <c r="HI11" i="18" a="1"/>
  <c r="HI11" i="18" s="1"/>
  <c r="HI3" i="2"/>
  <c r="HI18" i="8" a="1"/>
  <c r="HI18" i="8" s="1"/>
  <c r="HI14" i="8" a="1"/>
  <c r="HI14" i="8" s="1"/>
  <c r="HI11" i="8" a="1"/>
  <c r="HI11" i="8" s="1"/>
  <c r="HI8" i="8" a="1"/>
  <c r="HI8" i="8" s="1"/>
  <c r="HI4" i="8" a="1"/>
  <c r="HI4" i="8" s="1"/>
  <c r="HI18" i="6" a="1"/>
  <c r="HI18" i="6" s="1"/>
  <c r="HI14" i="6" a="1"/>
  <c r="HI14" i="6" s="1"/>
  <c r="HI8" i="6" a="1"/>
  <c r="HI8" i="6" s="1"/>
  <c r="HI4" i="6" a="1"/>
  <c r="HI4" i="6" s="1"/>
  <c r="DD2" i="13"/>
  <c r="HG3" i="2" s="1"/>
  <c r="DD3" i="13"/>
  <c r="HG4" i="2" s="1"/>
  <c r="DD4" i="13"/>
  <c r="HG5" i="2" s="1"/>
  <c r="DD5" i="13"/>
  <c r="HG6" i="8" s="1" a="1"/>
  <c r="HG6" i="8" s="1"/>
  <c r="DD6" i="13"/>
  <c r="HG7" i="6" s="1" a="1"/>
  <c r="HG7" i="6" s="1"/>
  <c r="DD7" i="13"/>
  <c r="HG8" i="2" s="1"/>
  <c r="DD8" i="13"/>
  <c r="HG9" i="8" s="1" a="1"/>
  <c r="HG9" i="8" s="1"/>
  <c r="DD9" i="13"/>
  <c r="HG10" i="6" s="1" a="1"/>
  <c r="HG10" i="6" s="1"/>
  <c r="DD10" i="13"/>
  <c r="HG11" i="18" s="1" a="1"/>
  <c r="HG11" i="18" s="1"/>
  <c r="DD11" i="13"/>
  <c r="HG12" i="2" s="1"/>
  <c r="DD12" i="13"/>
  <c r="HG13" i="2" s="1"/>
  <c r="DD13" i="13"/>
  <c r="HG14" i="18" s="1" a="1"/>
  <c r="HG14" i="18" s="1"/>
  <c r="DD14" i="13"/>
  <c r="HG15" i="6" s="1" a="1"/>
  <c r="HG15" i="6" s="1"/>
  <c r="DD15" i="13"/>
  <c r="HG16" i="2" s="1"/>
  <c r="DD16" i="13"/>
  <c r="HG17" i="2" s="1"/>
  <c r="DD17" i="13"/>
  <c r="HG18" i="6" s="1" a="1"/>
  <c r="HG18" i="6" s="1"/>
  <c r="DD18" i="13"/>
  <c r="HG19" i="18" s="1" a="1"/>
  <c r="HG19" i="18" s="1"/>
  <c r="DD19" i="13"/>
  <c r="HG20" i="2" s="1"/>
  <c r="HG18" i="18" l="1" a="1"/>
  <c r="HG18" i="18" s="1"/>
  <c r="HG19" i="2"/>
  <c r="HG15" i="8" a="1"/>
  <c r="HG15" i="8" s="1"/>
  <c r="HG14" i="6" a="1"/>
  <c r="HG14" i="6" s="1"/>
  <c r="HG11" i="8" a="1"/>
  <c r="HG11" i="8" s="1"/>
  <c r="HG9" i="6" a="1"/>
  <c r="HG9" i="6" s="1"/>
  <c r="HG13" i="18" a="1"/>
  <c r="HG13" i="18" s="1"/>
  <c r="HG15" i="2"/>
  <c r="HG5" i="8" a="1"/>
  <c r="HG5" i="8" s="1"/>
  <c r="HG6" i="6" a="1"/>
  <c r="HG6" i="6" s="1"/>
  <c r="HG10" i="18" a="1"/>
  <c r="HG10" i="18" s="1"/>
  <c r="HG11" i="2"/>
  <c r="HG19" i="8" a="1"/>
  <c r="HG19" i="8" s="1"/>
  <c r="HG17" i="6" a="1"/>
  <c r="HG17" i="6" s="1"/>
  <c r="HG3" i="18" a="1"/>
  <c r="HG3" i="18" s="1"/>
  <c r="HG5" i="18" a="1"/>
  <c r="HG5" i="18" s="1"/>
  <c r="HG7" i="2"/>
  <c r="HG18" i="8" a="1"/>
  <c r="HG18" i="8" s="1"/>
  <c r="HG14" i="8" a="1"/>
  <c r="HG14" i="8" s="1"/>
  <c r="HG10" i="8" a="1"/>
  <c r="HG10" i="8" s="1"/>
  <c r="HG4" i="8" a="1"/>
  <c r="HG4" i="8" s="1"/>
  <c r="HG19" i="6" a="1"/>
  <c r="HG19" i="6" s="1"/>
  <c r="HG16" i="6" a="1"/>
  <c r="HG16" i="6" s="1"/>
  <c r="HG11" i="6" a="1"/>
  <c r="HG11" i="6" s="1"/>
  <c r="HG8" i="6" a="1"/>
  <c r="HG8" i="6" s="1"/>
  <c r="HG20" i="18" a="1"/>
  <c r="HG20" i="18" s="1"/>
  <c r="HG15" i="18" a="1"/>
  <c r="HG15" i="18" s="1"/>
  <c r="HG12" i="18" a="1"/>
  <c r="HG12" i="18" s="1"/>
  <c r="HG7" i="18" a="1"/>
  <c r="HG7" i="18" s="1"/>
  <c r="HG4" i="18" a="1"/>
  <c r="HG4" i="18" s="1"/>
  <c r="HG18" i="2"/>
  <c r="HG14" i="2"/>
  <c r="HG10" i="2"/>
  <c r="HG6" i="2"/>
  <c r="HG8" i="8" a="1"/>
  <c r="HG8" i="8" s="1"/>
  <c r="HG3" i="8" a="1"/>
  <c r="HG3" i="8" s="1"/>
  <c r="HG17" i="8" a="1"/>
  <c r="HG17" i="8" s="1"/>
  <c r="HG13" i="8" a="1"/>
  <c r="HG13" i="8" s="1"/>
  <c r="HG7" i="8" a="1"/>
  <c r="HG7" i="8" s="1"/>
  <c r="HG3" i="6" a="1"/>
  <c r="HG3" i="6" s="1"/>
  <c r="HG13" i="6" a="1"/>
  <c r="HG13" i="6" s="1"/>
  <c r="HG5" i="6" a="1"/>
  <c r="HG5" i="6" s="1"/>
  <c r="HG17" i="18" a="1"/>
  <c r="HG17" i="18" s="1"/>
  <c r="HG9" i="18" a="1"/>
  <c r="HG9" i="18" s="1"/>
  <c r="HG6" i="18" a="1"/>
  <c r="HG6" i="18" s="1"/>
  <c r="HG9" i="2"/>
  <c r="HG20" i="8" a="1"/>
  <c r="HG20" i="8" s="1"/>
  <c r="HG16" i="8" a="1"/>
  <c r="HG16" i="8" s="1"/>
  <c r="HG12" i="8" a="1"/>
  <c r="HG12" i="8" s="1"/>
  <c r="HG20" i="6" a="1"/>
  <c r="HG20" i="6" s="1"/>
  <c r="HG12" i="6" a="1"/>
  <c r="HG12" i="6" s="1"/>
  <c r="HG4" i="6" a="1"/>
  <c r="HG4" i="6" s="1"/>
  <c r="HG16" i="18" a="1"/>
  <c r="HG16" i="18" s="1"/>
  <c r="HG8" i="18" a="1"/>
  <c r="HG8" i="18" s="1"/>
  <c r="DC2" i="13"/>
  <c r="DC3" i="13"/>
  <c r="DC4" i="13"/>
  <c r="DC5" i="13"/>
  <c r="DC6" i="13"/>
  <c r="DC7" i="13"/>
  <c r="DC8" i="13"/>
  <c r="DC9" i="13"/>
  <c r="DC10" i="13"/>
  <c r="DC11" i="13"/>
  <c r="DC12" i="13"/>
  <c r="DC13" i="13"/>
  <c r="DC14" i="13"/>
  <c r="DC15" i="13"/>
  <c r="DC16" i="13"/>
  <c r="DC17" i="13"/>
  <c r="DC18" i="13"/>
  <c r="DC19" i="13"/>
  <c r="HE20" i="2" l="1"/>
  <c r="HE20" i="8" a="1"/>
  <c r="HE20" i="8" s="1"/>
  <c r="HE20" i="18" a="1"/>
  <c r="HE20" i="18" s="1"/>
  <c r="HE20" i="6" a="1"/>
  <c r="HE20" i="6" s="1"/>
  <c r="HE18" i="6" a="1"/>
  <c r="HE18" i="6" s="1"/>
  <c r="HE18" i="8" a="1"/>
  <c r="HE18" i="8" s="1"/>
  <c r="HE18" i="2"/>
  <c r="HE18" i="18" a="1"/>
  <c r="HE18" i="18" s="1"/>
  <c r="HE14" i="18" a="1"/>
  <c r="HE14" i="18" s="1"/>
  <c r="HE14" i="2"/>
  <c r="HE14" i="6" a="1"/>
  <c r="HE14" i="6" s="1"/>
  <c r="HE14" i="8" a="1"/>
  <c r="HE14" i="8" s="1"/>
  <c r="HE10" i="6" a="1"/>
  <c r="HE10" i="6" s="1"/>
  <c r="HE10" i="8" a="1"/>
  <c r="HE10" i="8" s="1"/>
  <c r="HE10" i="2"/>
  <c r="HE10" i="18" a="1"/>
  <c r="HE10" i="18" s="1"/>
  <c r="HE6" i="18" a="1"/>
  <c r="HE6" i="18" s="1"/>
  <c r="HE6" i="2"/>
  <c r="HE6" i="6" a="1"/>
  <c r="HE6" i="6" s="1"/>
  <c r="HE6" i="8" a="1"/>
  <c r="HE6" i="8" s="1"/>
  <c r="HE17" i="2"/>
  <c r="HE17" i="18" a="1"/>
  <c r="HE17" i="18" s="1"/>
  <c r="HE17" i="6" a="1"/>
  <c r="HE17" i="6" s="1"/>
  <c r="HE17" i="8" a="1"/>
  <c r="HE17" i="8" s="1"/>
  <c r="HE13" i="6" a="1"/>
  <c r="HE13" i="6" s="1"/>
  <c r="HE13" i="2"/>
  <c r="HE13" i="8" a="1"/>
  <c r="HE13" i="8" s="1"/>
  <c r="HE13" i="18" a="1"/>
  <c r="HE13" i="18" s="1"/>
  <c r="HE9" i="2"/>
  <c r="HE9" i="18" a="1"/>
  <c r="HE9" i="18" s="1"/>
  <c r="HE9" i="6" a="1"/>
  <c r="HE9" i="6" s="1"/>
  <c r="HE9" i="8" a="1"/>
  <c r="HE9" i="8" s="1"/>
  <c r="HE5" i="6" a="1"/>
  <c r="HE5" i="6" s="1"/>
  <c r="HE5" i="2"/>
  <c r="HE5" i="8" a="1"/>
  <c r="HE5" i="8" s="1"/>
  <c r="HE5" i="18" a="1"/>
  <c r="HE5" i="18" s="1"/>
  <c r="HE16" i="2"/>
  <c r="HE16" i="18" a="1"/>
  <c r="HE16" i="18" s="1"/>
  <c r="HE16" i="6" a="1"/>
  <c r="HE16" i="6" s="1"/>
  <c r="HE16" i="8" a="1"/>
  <c r="HE16" i="8" s="1"/>
  <c r="HE12" i="2"/>
  <c r="HE12" i="8" a="1"/>
  <c r="HE12" i="8" s="1"/>
  <c r="HE12" i="18" a="1"/>
  <c r="HE12" i="18" s="1"/>
  <c r="HE12" i="6" a="1"/>
  <c r="HE12" i="6" s="1"/>
  <c r="HE8" i="2"/>
  <c r="HE8" i="18" a="1"/>
  <c r="HE8" i="18" s="1"/>
  <c r="HE8" i="6" a="1"/>
  <c r="HE8" i="6" s="1"/>
  <c r="HE8" i="8" a="1"/>
  <c r="HE8" i="8" s="1"/>
  <c r="HE4" i="2"/>
  <c r="HE4" i="8" a="1"/>
  <c r="HE4" i="8" s="1"/>
  <c r="HE4" i="18" a="1"/>
  <c r="HE4" i="18" s="1"/>
  <c r="HE4" i="6" a="1"/>
  <c r="HE4" i="6" s="1"/>
  <c r="HE19" i="18" a="1"/>
  <c r="HE19" i="18" s="1"/>
  <c r="HE19" i="6" a="1"/>
  <c r="HE19" i="6" s="1"/>
  <c r="HE19" i="8" a="1"/>
  <c r="HE19" i="8" s="1"/>
  <c r="HE19" i="2"/>
  <c r="HE15" i="8" a="1"/>
  <c r="HE15" i="8" s="1"/>
  <c r="HE15" i="18" a="1"/>
  <c r="HE15" i="18" s="1"/>
  <c r="HE15" i="2"/>
  <c r="HE15" i="6" a="1"/>
  <c r="HE15" i="6" s="1"/>
  <c r="HE11" i="18" a="1"/>
  <c r="HE11" i="18" s="1"/>
  <c r="HE11" i="6" a="1"/>
  <c r="HE11" i="6" s="1"/>
  <c r="HE11" i="8" a="1"/>
  <c r="HE11" i="8" s="1"/>
  <c r="HE11" i="2"/>
  <c r="HE7" i="8" a="1"/>
  <c r="HE7" i="8" s="1"/>
  <c r="HE7" i="18" a="1"/>
  <c r="HE7" i="18" s="1"/>
  <c r="HE7" i="2"/>
  <c r="HE7" i="6" a="1"/>
  <c r="HE7" i="6" s="1"/>
  <c r="HE3" i="2"/>
  <c r="HE3" i="18" a="1"/>
  <c r="HE3" i="18" s="1"/>
  <c r="HE3" i="6" a="1"/>
  <c r="HE3" i="6" s="1"/>
  <c r="HE3" i="8" a="1"/>
  <c r="HE3" i="8" s="1"/>
  <c r="DB2" i="13"/>
  <c r="HC3" i="2" s="1"/>
  <c r="DB3" i="13"/>
  <c r="HC4" i="2" s="1"/>
  <c r="DB4" i="13"/>
  <c r="HC5" i="8" s="1" a="1"/>
  <c r="HC5" i="8" s="1"/>
  <c r="DB5" i="13"/>
  <c r="HC6" i="18" s="1" a="1"/>
  <c r="HC6" i="18" s="1"/>
  <c r="DB6" i="13"/>
  <c r="HC7" i="18" s="1" a="1"/>
  <c r="HC7" i="18" s="1"/>
  <c r="DB7" i="13"/>
  <c r="HC8" i="2" s="1"/>
  <c r="DB8" i="13"/>
  <c r="HC9" i="8" s="1" a="1"/>
  <c r="HC9" i="8" s="1"/>
  <c r="DB9" i="13"/>
  <c r="HC10" i="18" s="1" a="1"/>
  <c r="HC10" i="18" s="1"/>
  <c r="DB10" i="13"/>
  <c r="HC11" i="18" s="1" a="1"/>
  <c r="HC11" i="18" s="1"/>
  <c r="DB11" i="13"/>
  <c r="HC12" i="2" s="1"/>
  <c r="DB12" i="13"/>
  <c r="HC13" i="2" s="1"/>
  <c r="DB13" i="13"/>
  <c r="HC14" i="2" s="1"/>
  <c r="DB14" i="13"/>
  <c r="HC15" i="2" s="1"/>
  <c r="DB15" i="13"/>
  <c r="HC16" i="2" s="1"/>
  <c r="DB16" i="13"/>
  <c r="HC17" i="2" s="1"/>
  <c r="DB17" i="13"/>
  <c r="HC18" i="2" s="1"/>
  <c r="DB18" i="13"/>
  <c r="HC19" i="2" s="1"/>
  <c r="DB19" i="13"/>
  <c r="HC20" i="2" s="1"/>
  <c r="HC19" i="8" l="1" a="1"/>
  <c r="HC19" i="8" s="1"/>
  <c r="HC15" i="8" a="1"/>
  <c r="HC15" i="8" s="1"/>
  <c r="HC11" i="8" a="1"/>
  <c r="HC11" i="8" s="1"/>
  <c r="HC8" i="8" a="1"/>
  <c r="HC8" i="8" s="1"/>
  <c r="HC4" i="8" a="1"/>
  <c r="HC4" i="8" s="1"/>
  <c r="HC19" i="6" a="1"/>
  <c r="HC19" i="6" s="1"/>
  <c r="HC15" i="6" a="1"/>
  <c r="HC15" i="6" s="1"/>
  <c r="HC9" i="6" a="1"/>
  <c r="HC9" i="6" s="1"/>
  <c r="HC5" i="6" a="1"/>
  <c r="HC5" i="6" s="1"/>
  <c r="HC19" i="18" a="1"/>
  <c r="HC19" i="18" s="1"/>
  <c r="HC15" i="18" a="1"/>
  <c r="HC15" i="18" s="1"/>
  <c r="HC9" i="18" a="1"/>
  <c r="HC9" i="18" s="1"/>
  <c r="HC5" i="18" a="1"/>
  <c r="HC5" i="18" s="1"/>
  <c r="HC11" i="2"/>
  <c r="HC7" i="2"/>
  <c r="HC18" i="8" a="1"/>
  <c r="HC18" i="8" s="1"/>
  <c r="HC14" i="8" a="1"/>
  <c r="HC14" i="8" s="1"/>
  <c r="HC10" i="8" a="1"/>
  <c r="HC10" i="8" s="1"/>
  <c r="HC7" i="8" a="1"/>
  <c r="HC7" i="8" s="1"/>
  <c r="HC3" i="6" a="1"/>
  <c r="HC3" i="6" s="1"/>
  <c r="HC18" i="6" a="1"/>
  <c r="HC18" i="6" s="1"/>
  <c r="HC14" i="6" a="1"/>
  <c r="HC14" i="6" s="1"/>
  <c r="HC11" i="6" a="1"/>
  <c r="HC11" i="6" s="1"/>
  <c r="HC8" i="6" a="1"/>
  <c r="HC8" i="6" s="1"/>
  <c r="HC4" i="6" a="1"/>
  <c r="HC4" i="6" s="1"/>
  <c r="HC18" i="18" a="1"/>
  <c r="HC18" i="18" s="1"/>
  <c r="HC14" i="18" a="1"/>
  <c r="HC14" i="18" s="1"/>
  <c r="HC8" i="18" a="1"/>
  <c r="HC8" i="18" s="1"/>
  <c r="HC4" i="18" a="1"/>
  <c r="HC4" i="18" s="1"/>
  <c r="HC10" i="2"/>
  <c r="HC6" i="2"/>
  <c r="HC3" i="8" a="1"/>
  <c r="HC3" i="8" s="1"/>
  <c r="HC17" i="8" a="1"/>
  <c r="HC17" i="8" s="1"/>
  <c r="HC13" i="8" a="1"/>
  <c r="HC13" i="8" s="1"/>
  <c r="HC6" i="8" a="1"/>
  <c r="HC6" i="8" s="1"/>
  <c r="HC20" i="6" a="1"/>
  <c r="HC20" i="6" s="1"/>
  <c r="HC17" i="6" a="1"/>
  <c r="HC17" i="6" s="1"/>
  <c r="HC13" i="6" a="1"/>
  <c r="HC13" i="6" s="1"/>
  <c r="HC10" i="6" a="1"/>
  <c r="HC10" i="6" s="1"/>
  <c r="HC7" i="6" a="1"/>
  <c r="HC7" i="6" s="1"/>
  <c r="HC3" i="18" a="1"/>
  <c r="HC3" i="18" s="1"/>
  <c r="HC17" i="18" a="1"/>
  <c r="HC17" i="18" s="1"/>
  <c r="HC13" i="18" a="1"/>
  <c r="HC13" i="18" s="1"/>
  <c r="HC9" i="2"/>
  <c r="HC5" i="2"/>
  <c r="HC20" i="8" a="1"/>
  <c r="HC20" i="8" s="1"/>
  <c r="HC16" i="8" a="1"/>
  <c r="HC16" i="8" s="1"/>
  <c r="HC12" i="8" a="1"/>
  <c r="HC12" i="8" s="1"/>
  <c r="HC16" i="6" a="1"/>
  <c r="HC16" i="6" s="1"/>
  <c r="HC12" i="6" a="1"/>
  <c r="HC12" i="6" s="1"/>
  <c r="HC6" i="6" a="1"/>
  <c r="HC6" i="6" s="1"/>
  <c r="HC20" i="18" a="1"/>
  <c r="HC20" i="18" s="1"/>
  <c r="HC16" i="18" a="1"/>
  <c r="HC16" i="18" s="1"/>
  <c r="HC12" i="18" a="1"/>
  <c r="HC12" i="18" s="1"/>
  <c r="DA3" i="13"/>
  <c r="HA4" i="8" s="1" a="1"/>
  <c r="HA4" i="8" s="1"/>
  <c r="DA4" i="13"/>
  <c r="DA5" i="13"/>
  <c r="HA6" i="8" s="1" a="1"/>
  <c r="HA6" i="8" s="1"/>
  <c r="DA6" i="13"/>
  <c r="HA7" i="8" s="1" a="1"/>
  <c r="HA7" i="8" s="1"/>
  <c r="DA7" i="13"/>
  <c r="HA8" i="8" s="1" a="1"/>
  <c r="HA8" i="8" s="1"/>
  <c r="DA8" i="13"/>
  <c r="HA9" i="8" s="1" a="1"/>
  <c r="HA9" i="8" s="1"/>
  <c r="DA9" i="13"/>
  <c r="HA10" i="8" s="1" a="1"/>
  <c r="HA10" i="8" s="1"/>
  <c r="DA10" i="13"/>
  <c r="HA11" i="8" s="1" a="1"/>
  <c r="HA11" i="8" s="1"/>
  <c r="DA11" i="13"/>
  <c r="DA12" i="13"/>
  <c r="DA13" i="13"/>
  <c r="HA14" i="8" s="1" a="1"/>
  <c r="HA14" i="8" s="1"/>
  <c r="DA14" i="13"/>
  <c r="DA15" i="13"/>
  <c r="DA16" i="13"/>
  <c r="DA17" i="13"/>
  <c r="HA18" i="8" s="1" a="1"/>
  <c r="HA18" i="8" s="1"/>
  <c r="DA18" i="13"/>
  <c r="HA19" i="8" s="1" a="1"/>
  <c r="HA19" i="8" s="1"/>
  <c r="DA19" i="13"/>
  <c r="DA2" i="13"/>
  <c r="HA3" i="8" s="1" a="1"/>
  <c r="HA3" i="8" s="1"/>
  <c r="HA17" i="2" l="1"/>
  <c r="HA17" i="18" a="1"/>
  <c r="HA17" i="18" s="1"/>
  <c r="HA17" i="6" a="1"/>
  <c r="HA17" i="6" s="1"/>
  <c r="HA13" i="2"/>
  <c r="HA13" i="6" a="1"/>
  <c r="HA13" i="6" s="1"/>
  <c r="HA13" i="18" a="1"/>
  <c r="HA13" i="18" s="1"/>
  <c r="HA5" i="2"/>
  <c r="HA5" i="6" a="1"/>
  <c r="HA5" i="6" s="1"/>
  <c r="HA5" i="18" a="1"/>
  <c r="HA5" i="18" s="1"/>
  <c r="HA20" i="2"/>
  <c r="HA20" i="6" a="1"/>
  <c r="HA20" i="6" s="1"/>
  <c r="HA20" i="18" a="1"/>
  <c r="HA20" i="18" s="1"/>
  <c r="HA16" i="2"/>
  <c r="HA16" i="18" a="1"/>
  <c r="HA16" i="18" s="1"/>
  <c r="HA16" i="6" a="1"/>
  <c r="HA16" i="6" s="1"/>
  <c r="HA12" i="2"/>
  <c r="HA12" i="6" a="1"/>
  <c r="HA12" i="6" s="1"/>
  <c r="HA12" i="18" a="1"/>
  <c r="HA12" i="18" s="1"/>
  <c r="HA8" i="2"/>
  <c r="HA8" i="18" a="1"/>
  <c r="HA8" i="18" s="1"/>
  <c r="HA8" i="6" a="1"/>
  <c r="HA8" i="6" s="1"/>
  <c r="HA4" i="2"/>
  <c r="HA4" i="6" a="1"/>
  <c r="HA4" i="6" s="1"/>
  <c r="HA4" i="18" a="1"/>
  <c r="HA4" i="18" s="1"/>
  <c r="HA15" i="6" a="1"/>
  <c r="HA15" i="6" s="1"/>
  <c r="HA15" i="18" a="1"/>
  <c r="HA15" i="18" s="1"/>
  <c r="HA15" i="2"/>
  <c r="HA7" i="18" a="1"/>
  <c r="HA7" i="18" s="1"/>
  <c r="HA7" i="2"/>
  <c r="HA7" i="6" a="1"/>
  <c r="HA7" i="6" s="1"/>
  <c r="HA13" i="8" a="1"/>
  <c r="HA13" i="8" s="1"/>
  <c r="HA19" i="18" a="1"/>
  <c r="HA19" i="18" s="1"/>
  <c r="HA19" i="6" a="1"/>
  <c r="HA19" i="6" s="1"/>
  <c r="HA19" i="2"/>
  <c r="HA11" i="18" a="1"/>
  <c r="HA11" i="18" s="1"/>
  <c r="HA11" i="2"/>
  <c r="HA11" i="6" a="1"/>
  <c r="HA11" i="6" s="1"/>
  <c r="HA17" i="8" a="1"/>
  <c r="HA17" i="8" s="1"/>
  <c r="HA18" i="2"/>
  <c r="HA18" i="18" a="1"/>
  <c r="HA18" i="18" s="1"/>
  <c r="HA18" i="6" a="1"/>
  <c r="HA18" i="6" s="1"/>
  <c r="HA14" i="18" a="1"/>
  <c r="HA14" i="18" s="1"/>
  <c r="HA14" i="2"/>
  <c r="HA14" i="6" a="1"/>
  <c r="HA14" i="6" s="1"/>
  <c r="HA10" i="2"/>
  <c r="HA10" i="6" a="1"/>
  <c r="HA10" i="6" s="1"/>
  <c r="HA10" i="18" a="1"/>
  <c r="HA10" i="18" s="1"/>
  <c r="HA6" i="18" a="1"/>
  <c r="HA6" i="18" s="1"/>
  <c r="HA6" i="2"/>
  <c r="HA6" i="6" a="1"/>
  <c r="HA6" i="6" s="1"/>
  <c r="HA20" i="8" a="1"/>
  <c r="HA20" i="8" s="1"/>
  <c r="HA16" i="8" a="1"/>
  <c r="HA16" i="8" s="1"/>
  <c r="HA12" i="8" a="1"/>
  <c r="HA12" i="8" s="1"/>
  <c r="HA5" i="8" a="1"/>
  <c r="HA5" i="8" s="1"/>
  <c r="HA3" i="2"/>
  <c r="HA3" i="6" a="1"/>
  <c r="HA3" i="6" s="1"/>
  <c r="HA3" i="18" a="1"/>
  <c r="HA3" i="18" s="1"/>
  <c r="HA9" i="2"/>
  <c r="HA9" i="18" a="1"/>
  <c r="HA9" i="18" s="1"/>
  <c r="HA9" i="6" a="1"/>
  <c r="HA9" i="6" s="1"/>
  <c r="HA15" i="8" a="1"/>
  <c r="HA15" i="8" s="1"/>
  <c r="CZ3" i="13"/>
  <c r="GY4" i="8" s="1" a="1"/>
  <c r="GY4" i="8" s="1"/>
  <c r="CZ4" i="13"/>
  <c r="GY5" i="8" s="1" a="1"/>
  <c r="GY5" i="8" s="1"/>
  <c r="CZ5" i="13"/>
  <c r="CZ6" i="13"/>
  <c r="GY7" i="8" s="1" a="1"/>
  <c r="GY7" i="8" s="1"/>
  <c r="CZ7" i="13"/>
  <c r="CZ8" i="13"/>
  <c r="GY9" i="8" s="1" a="1"/>
  <c r="GY9" i="8" s="1"/>
  <c r="CZ9" i="13"/>
  <c r="CZ10" i="13"/>
  <c r="GY11" i="8" s="1" a="1"/>
  <c r="GY11" i="8" s="1"/>
  <c r="CZ11" i="13"/>
  <c r="GY12" i="8" s="1" a="1"/>
  <c r="GY12" i="8" s="1"/>
  <c r="CZ12" i="13"/>
  <c r="GY13" i="8" s="1" a="1"/>
  <c r="GY13" i="8" s="1"/>
  <c r="CZ13" i="13"/>
  <c r="CZ14" i="13"/>
  <c r="GY15" i="8" s="1" a="1"/>
  <c r="GY15" i="8" s="1"/>
  <c r="CZ15" i="13"/>
  <c r="CZ16" i="13"/>
  <c r="GY17" i="8" s="1" a="1"/>
  <c r="GY17" i="8" s="1"/>
  <c r="CZ17" i="13"/>
  <c r="CZ18" i="13"/>
  <c r="GY19" i="8" s="1" a="1"/>
  <c r="GY19" i="8" s="1"/>
  <c r="CZ19" i="13"/>
  <c r="CZ2" i="13"/>
  <c r="CY2" i="13"/>
  <c r="GY20" i="2" l="1"/>
  <c r="GY20" i="18" a="1"/>
  <c r="GY20" i="18" s="1"/>
  <c r="GY16" i="2"/>
  <c r="GY16" i="18" a="1"/>
  <c r="GY16" i="18" s="1"/>
  <c r="GY8" i="2"/>
  <c r="GY8" i="18" a="1"/>
  <c r="GY8" i="18" s="1"/>
  <c r="GY19" i="18" a="1"/>
  <c r="GY19" i="18" s="1"/>
  <c r="GY19" i="2"/>
  <c r="GY15" i="18" a="1"/>
  <c r="GY15" i="18" s="1"/>
  <c r="GY15" i="2"/>
  <c r="GY11" i="18" a="1"/>
  <c r="GY11" i="18" s="1"/>
  <c r="GY11" i="2"/>
  <c r="GY7" i="18" a="1"/>
  <c r="GY7" i="18" s="1"/>
  <c r="GY7" i="2"/>
  <c r="GY19" i="6" a="1"/>
  <c r="GY19" i="6" s="1"/>
  <c r="GY15" i="6" a="1"/>
  <c r="GY15" i="6" s="1"/>
  <c r="GY11" i="6" a="1"/>
  <c r="GY11" i="6" s="1"/>
  <c r="GY7" i="6" a="1"/>
  <c r="GY7" i="6" s="1"/>
  <c r="GY18" i="18" a="1"/>
  <c r="GY18" i="18" s="1"/>
  <c r="GY18" i="2"/>
  <c r="GY14" i="18" a="1"/>
  <c r="GY14" i="18" s="1"/>
  <c r="GY14" i="2"/>
  <c r="GY10" i="2"/>
  <c r="GY10" i="18" a="1"/>
  <c r="GY10" i="18" s="1"/>
  <c r="GY6" i="2"/>
  <c r="GY6" i="18" a="1"/>
  <c r="GY6" i="18" s="1"/>
  <c r="GY20" i="8" a="1"/>
  <c r="GY20" i="8" s="1"/>
  <c r="GY18" i="8" a="1"/>
  <c r="GY18" i="8" s="1"/>
  <c r="GY16" i="8" a="1"/>
  <c r="GY16" i="8" s="1"/>
  <c r="GY14" i="8" a="1"/>
  <c r="GY14" i="8" s="1"/>
  <c r="GY10" i="8" a="1"/>
  <c r="GY10" i="8" s="1"/>
  <c r="GY8" i="8" a="1"/>
  <c r="GY8" i="8" s="1"/>
  <c r="GY6" i="8" a="1"/>
  <c r="GY6" i="8" s="1"/>
  <c r="GY18" i="6" a="1"/>
  <c r="GY18" i="6" s="1"/>
  <c r="GY14" i="6" a="1"/>
  <c r="GY14" i="6" s="1"/>
  <c r="GY10" i="6" a="1"/>
  <c r="GY10" i="6" s="1"/>
  <c r="GY6" i="6" a="1"/>
  <c r="GY6" i="6" s="1"/>
  <c r="GY3" i="18" a="1"/>
  <c r="GY3" i="18" s="1"/>
  <c r="GY3" i="2"/>
  <c r="GY17" i="18" a="1"/>
  <c r="GY17" i="18" s="1"/>
  <c r="GY17" i="2"/>
  <c r="GY13" i="18" a="1"/>
  <c r="GY13" i="18" s="1"/>
  <c r="GY13" i="2"/>
  <c r="GY9" i="18" a="1"/>
  <c r="GY9" i="18" s="1"/>
  <c r="GY9" i="2"/>
  <c r="GY5" i="18" a="1"/>
  <c r="GY5" i="18" s="1"/>
  <c r="GY5" i="2"/>
  <c r="GY3" i="6" a="1"/>
  <c r="GY3" i="6" s="1"/>
  <c r="GY17" i="6" a="1"/>
  <c r="GY17" i="6" s="1"/>
  <c r="GY13" i="6" a="1"/>
  <c r="GY13" i="6" s="1"/>
  <c r="GY9" i="6" a="1"/>
  <c r="GY9" i="6" s="1"/>
  <c r="GY5" i="6" a="1"/>
  <c r="GY5" i="6" s="1"/>
  <c r="GY12" i="2"/>
  <c r="GY12" i="18" a="1"/>
  <c r="GY12" i="18" s="1"/>
  <c r="GY4" i="2"/>
  <c r="GY4" i="18" a="1"/>
  <c r="GY4" i="18" s="1"/>
  <c r="GY20" i="6" a="1"/>
  <c r="GY20" i="6" s="1"/>
  <c r="GY16" i="6" a="1"/>
  <c r="GY16" i="6" s="1"/>
  <c r="GY12" i="6" a="1"/>
  <c r="GY12" i="6" s="1"/>
  <c r="GY8" i="6" a="1"/>
  <c r="GY8" i="6" s="1"/>
  <c r="GY4" i="6" a="1"/>
  <c r="GY4" i="6" s="1"/>
  <c r="GY3" i="8" a="1"/>
  <c r="GY3" i="8" s="1"/>
  <c r="B2" i="13" l="1"/>
  <c r="C2" i="13"/>
  <c r="D2" i="13"/>
  <c r="E2" i="13"/>
  <c r="F2" i="13"/>
  <c r="G2" i="13"/>
  <c r="H2" i="13"/>
  <c r="I2" i="13"/>
  <c r="J2" i="13"/>
  <c r="K2" i="13"/>
  <c r="L2" i="13"/>
  <c r="M2" i="13"/>
  <c r="N2" i="13"/>
  <c r="O2" i="13"/>
  <c r="P2" i="13"/>
  <c r="Q2" i="13"/>
  <c r="R2" i="13"/>
  <c r="S2" i="13"/>
  <c r="T2" i="13"/>
  <c r="U2" i="13"/>
  <c r="V2" i="13"/>
  <c r="W2" i="13"/>
  <c r="X2" i="13"/>
  <c r="Y2" i="13"/>
  <c r="Z2" i="13"/>
  <c r="AA2" i="13"/>
  <c r="AB2" i="13"/>
  <c r="AC2" i="13"/>
  <c r="AD2" i="13"/>
  <c r="AE2" i="13"/>
  <c r="AF2" i="13"/>
  <c r="AG2" i="13"/>
  <c r="AH2" i="13"/>
  <c r="AI2" i="13"/>
  <c r="AJ2" i="13"/>
  <c r="AK2" i="13"/>
  <c r="AL2" i="13"/>
  <c r="AM2" i="13"/>
  <c r="AN2" i="13"/>
  <c r="AO2" i="13"/>
  <c r="AP2" i="13"/>
  <c r="AQ2" i="13"/>
  <c r="AR2" i="13"/>
  <c r="AS2" i="13"/>
  <c r="AT2" i="13"/>
  <c r="AU2" i="13"/>
  <c r="AV2" i="13"/>
  <c r="AW2" i="13"/>
  <c r="AX2" i="13"/>
  <c r="AY2" i="13"/>
  <c r="AZ2" i="13"/>
  <c r="BA2" i="13"/>
  <c r="BB2" i="13"/>
  <c r="BC2" i="13"/>
  <c r="BD2" i="13"/>
  <c r="BE2" i="13"/>
  <c r="BF2" i="13"/>
  <c r="BG2" i="13"/>
  <c r="BH2" i="13"/>
  <c r="BI2" i="13"/>
  <c r="BJ2" i="13"/>
  <c r="BK2" i="13"/>
  <c r="BL2" i="13"/>
  <c r="BM2" i="13"/>
  <c r="BN2" i="13"/>
  <c r="BO2" i="13"/>
  <c r="BP2" i="13"/>
  <c r="BQ2" i="13"/>
  <c r="BR2" i="13"/>
  <c r="BS2" i="13"/>
  <c r="BT2" i="13"/>
  <c r="BU2" i="13"/>
  <c r="BV2" i="13"/>
  <c r="BW2" i="13"/>
  <c r="BX2" i="13"/>
  <c r="BY2" i="13"/>
  <c r="BZ2" i="13"/>
  <c r="CA2" i="13"/>
  <c r="CB2" i="13"/>
  <c r="CC2" i="13"/>
  <c r="CD2" i="13"/>
  <c r="CE2" i="13"/>
  <c r="CF2" i="13"/>
  <c r="CG2" i="13"/>
  <c r="CH2" i="13"/>
  <c r="CI2" i="13"/>
  <c r="CJ2" i="13"/>
  <c r="CK2" i="13"/>
  <c r="CL2" i="13"/>
  <c r="CM2" i="13"/>
  <c r="CN2" i="13"/>
  <c r="CO2" i="13"/>
  <c r="CP2" i="13"/>
  <c r="CQ2" i="13"/>
  <c r="CR2" i="13"/>
  <c r="CS2" i="13"/>
  <c r="CT2" i="13"/>
  <c r="CU2" i="13"/>
  <c r="CV2" i="13"/>
  <c r="CW2" i="13"/>
  <c r="CX2" i="13"/>
  <c r="C3" i="13"/>
  <c r="D3" i="13"/>
  <c r="E3" i="13"/>
  <c r="F3" i="13"/>
  <c r="G3" i="13"/>
  <c r="H3" i="13"/>
  <c r="I3" i="13"/>
  <c r="J3" i="13"/>
  <c r="K3" i="13"/>
  <c r="L3" i="13"/>
  <c r="M3" i="13"/>
  <c r="N3" i="13"/>
  <c r="O3" i="13"/>
  <c r="P3" i="13"/>
  <c r="Q3" i="13"/>
  <c r="R3" i="13"/>
  <c r="S3" i="13"/>
  <c r="T3" i="13"/>
  <c r="U3" i="13"/>
  <c r="V3" i="13"/>
  <c r="W3" i="13"/>
  <c r="X3" i="13"/>
  <c r="Y3" i="13"/>
  <c r="Z3" i="13"/>
  <c r="AA3" i="13"/>
  <c r="AB3" i="13"/>
  <c r="AC3" i="13"/>
  <c r="AD3" i="13"/>
  <c r="AE3" i="13"/>
  <c r="AF3" i="13"/>
  <c r="AG3" i="13"/>
  <c r="AH3" i="13"/>
  <c r="AI3" i="13"/>
  <c r="AJ3" i="13"/>
  <c r="AK3" i="13"/>
  <c r="AL3" i="13"/>
  <c r="AM3" i="13"/>
  <c r="AN3" i="13"/>
  <c r="AO3" i="13"/>
  <c r="AP3" i="13"/>
  <c r="AQ3" i="13"/>
  <c r="AR3" i="13"/>
  <c r="AS3" i="13"/>
  <c r="AT3" i="13"/>
  <c r="AU3" i="13"/>
  <c r="AV3" i="13"/>
  <c r="AW3" i="13"/>
  <c r="AX3" i="13"/>
  <c r="AY3" i="13"/>
  <c r="AZ3" i="13"/>
  <c r="BA3" i="13"/>
  <c r="BB3" i="13"/>
  <c r="BC3" i="13"/>
  <c r="BD3" i="13"/>
  <c r="BE3" i="13"/>
  <c r="BF3" i="13"/>
  <c r="BG3" i="13"/>
  <c r="BH3" i="13"/>
  <c r="BI3" i="13"/>
  <c r="BJ3" i="13"/>
  <c r="BK3" i="13"/>
  <c r="BL3" i="13"/>
  <c r="BM3" i="13"/>
  <c r="BN3" i="13"/>
  <c r="BO3" i="13"/>
  <c r="BP3" i="13"/>
  <c r="BQ3" i="13"/>
  <c r="BR3" i="13"/>
  <c r="BS3" i="13"/>
  <c r="BT3" i="13"/>
  <c r="BU3" i="13"/>
  <c r="BV3" i="13"/>
  <c r="BW3" i="13"/>
  <c r="BX3" i="13"/>
  <c r="BY3" i="13"/>
  <c r="BZ3" i="13"/>
  <c r="CA3" i="13"/>
  <c r="CB3" i="13"/>
  <c r="CC3" i="13"/>
  <c r="CD3" i="13"/>
  <c r="CE3" i="13"/>
  <c r="CF3" i="13"/>
  <c r="CG3" i="13"/>
  <c r="CH3" i="13"/>
  <c r="CI3" i="13"/>
  <c r="CJ3" i="13"/>
  <c r="CK3" i="13"/>
  <c r="CL3" i="13"/>
  <c r="CM3" i="13"/>
  <c r="CN3" i="13"/>
  <c r="CO3" i="13"/>
  <c r="CP3" i="13"/>
  <c r="CQ3" i="13"/>
  <c r="CR3" i="13"/>
  <c r="CS3" i="13"/>
  <c r="CT3" i="13"/>
  <c r="CU3" i="13"/>
  <c r="CV3" i="13"/>
  <c r="CW3" i="13"/>
  <c r="CX3" i="13"/>
  <c r="CY3" i="13"/>
  <c r="C4" i="13"/>
  <c r="D4" i="13"/>
  <c r="E4" i="13"/>
  <c r="F4" i="13"/>
  <c r="G4" i="13"/>
  <c r="H4" i="13"/>
  <c r="I4" i="13"/>
  <c r="J4" i="13"/>
  <c r="K4" i="13"/>
  <c r="L4" i="13"/>
  <c r="M4" i="13"/>
  <c r="N4" i="13"/>
  <c r="O4" i="13"/>
  <c r="P4" i="13"/>
  <c r="Q4" i="13"/>
  <c r="R4" i="13"/>
  <c r="S4" i="13"/>
  <c r="T4" i="13"/>
  <c r="U4" i="13"/>
  <c r="V4" i="13"/>
  <c r="W4" i="13"/>
  <c r="X4" i="13"/>
  <c r="Y4" i="13"/>
  <c r="Z4" i="13"/>
  <c r="AA4" i="13"/>
  <c r="AB4" i="13"/>
  <c r="AC4" i="13"/>
  <c r="AD4" i="13"/>
  <c r="AE4" i="13"/>
  <c r="AF4" i="13"/>
  <c r="AG4" i="13"/>
  <c r="AH4" i="13"/>
  <c r="AI4" i="13"/>
  <c r="AJ4" i="13"/>
  <c r="AK4" i="13"/>
  <c r="AL4" i="13"/>
  <c r="AM4" i="13"/>
  <c r="AN4" i="13"/>
  <c r="AO4" i="13"/>
  <c r="AP4" i="13"/>
  <c r="AQ4" i="13"/>
  <c r="AR4" i="13"/>
  <c r="AS4" i="13"/>
  <c r="AT4" i="13"/>
  <c r="AU4" i="13"/>
  <c r="AV4" i="13"/>
  <c r="AW4" i="13"/>
  <c r="AX4" i="13"/>
  <c r="AY4" i="13"/>
  <c r="AZ4" i="13"/>
  <c r="BA4" i="13"/>
  <c r="BB4" i="13"/>
  <c r="BC4" i="13"/>
  <c r="BD4" i="13"/>
  <c r="BE4" i="13"/>
  <c r="BF4" i="13"/>
  <c r="BG4" i="13"/>
  <c r="BH4" i="13"/>
  <c r="BI4" i="13"/>
  <c r="BJ4" i="13"/>
  <c r="BK4" i="13"/>
  <c r="BL4" i="13"/>
  <c r="BM4" i="13"/>
  <c r="BN4" i="13"/>
  <c r="BO4" i="13"/>
  <c r="BP4" i="13"/>
  <c r="BQ4" i="13"/>
  <c r="BR4" i="13"/>
  <c r="BS4" i="13"/>
  <c r="BT4" i="13"/>
  <c r="BU4" i="13"/>
  <c r="BV4" i="13"/>
  <c r="BW4" i="13"/>
  <c r="BX4" i="13"/>
  <c r="BY4" i="13"/>
  <c r="BZ4" i="13"/>
  <c r="CA4" i="13"/>
  <c r="CB4" i="13"/>
  <c r="CC4" i="13"/>
  <c r="CD4" i="13"/>
  <c r="CE4" i="13"/>
  <c r="CF4" i="13"/>
  <c r="CG4" i="13"/>
  <c r="CH4" i="13"/>
  <c r="CI4" i="13"/>
  <c r="CJ4" i="13"/>
  <c r="CK4" i="13"/>
  <c r="CL4" i="13"/>
  <c r="CM4" i="13"/>
  <c r="CN4" i="13"/>
  <c r="CO4" i="13"/>
  <c r="CP4" i="13"/>
  <c r="CQ4" i="13"/>
  <c r="CR4" i="13"/>
  <c r="CS4" i="13"/>
  <c r="CT4" i="13"/>
  <c r="CU4" i="13"/>
  <c r="CV4" i="13"/>
  <c r="CW4" i="13"/>
  <c r="CX4" i="13"/>
  <c r="CY4" i="13"/>
  <c r="C5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T5" i="13"/>
  <c r="U5" i="13"/>
  <c r="V5" i="13"/>
  <c r="W5" i="13"/>
  <c r="X5" i="13"/>
  <c r="Y5" i="13"/>
  <c r="Z5" i="13"/>
  <c r="AA5" i="13"/>
  <c r="AB5" i="13"/>
  <c r="AC5" i="13"/>
  <c r="AD5" i="13"/>
  <c r="AE5" i="13"/>
  <c r="AF5" i="13"/>
  <c r="AG5" i="13"/>
  <c r="AH5" i="13"/>
  <c r="AI5" i="13"/>
  <c r="AJ5" i="13"/>
  <c r="AK5" i="13"/>
  <c r="AL5" i="13"/>
  <c r="AM5" i="13"/>
  <c r="AN5" i="13"/>
  <c r="AO5" i="13"/>
  <c r="AP5" i="13"/>
  <c r="AQ5" i="13"/>
  <c r="AR5" i="13"/>
  <c r="AS5" i="13"/>
  <c r="AT5" i="13"/>
  <c r="AU5" i="13"/>
  <c r="AV5" i="13"/>
  <c r="AW5" i="13"/>
  <c r="AX5" i="13"/>
  <c r="AY5" i="13"/>
  <c r="AZ5" i="13"/>
  <c r="BA5" i="13"/>
  <c r="BB5" i="13"/>
  <c r="BC5" i="13"/>
  <c r="BD5" i="13"/>
  <c r="BE5" i="13"/>
  <c r="BF5" i="13"/>
  <c r="BG5" i="13"/>
  <c r="BH5" i="13"/>
  <c r="BI5" i="13"/>
  <c r="BJ5" i="13"/>
  <c r="BK5" i="13"/>
  <c r="BL5" i="13"/>
  <c r="BM5" i="13"/>
  <c r="BN5" i="13"/>
  <c r="BO5" i="13"/>
  <c r="BP5" i="13"/>
  <c r="BQ5" i="13"/>
  <c r="BR5" i="13"/>
  <c r="BS5" i="13"/>
  <c r="BT5" i="13"/>
  <c r="BU5" i="13"/>
  <c r="BV5" i="13"/>
  <c r="BW5" i="13"/>
  <c r="BX5" i="13"/>
  <c r="BY5" i="13"/>
  <c r="BZ5" i="13"/>
  <c r="CA5" i="13"/>
  <c r="CB5" i="13"/>
  <c r="CC5" i="13"/>
  <c r="CD5" i="13"/>
  <c r="CE5" i="13"/>
  <c r="CF5" i="13"/>
  <c r="CG5" i="13"/>
  <c r="CH5" i="13"/>
  <c r="CI5" i="13"/>
  <c r="CJ5" i="13"/>
  <c r="CK5" i="13"/>
  <c r="CL5" i="13"/>
  <c r="CM5" i="13"/>
  <c r="CN5" i="13"/>
  <c r="CO5" i="13"/>
  <c r="CP5" i="13"/>
  <c r="CQ5" i="13"/>
  <c r="CR5" i="13"/>
  <c r="CS5" i="13"/>
  <c r="CT5" i="13"/>
  <c r="CU5" i="13"/>
  <c r="CV5" i="13"/>
  <c r="CW5" i="13"/>
  <c r="CX5" i="13"/>
  <c r="CY5" i="13"/>
  <c r="C6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T6" i="13"/>
  <c r="U6" i="13"/>
  <c r="V6" i="13"/>
  <c r="W6" i="13"/>
  <c r="X6" i="13"/>
  <c r="Y6" i="13"/>
  <c r="Z6" i="13"/>
  <c r="AA6" i="13"/>
  <c r="AB6" i="13"/>
  <c r="AC6" i="13"/>
  <c r="AD6" i="13"/>
  <c r="AE6" i="13"/>
  <c r="AF6" i="13"/>
  <c r="AG6" i="13"/>
  <c r="AH6" i="13"/>
  <c r="AI6" i="13"/>
  <c r="AJ6" i="13"/>
  <c r="AK6" i="13"/>
  <c r="AL6" i="13"/>
  <c r="AM6" i="13"/>
  <c r="AN6" i="13"/>
  <c r="AO6" i="13"/>
  <c r="AP6" i="13"/>
  <c r="AQ6" i="13"/>
  <c r="AR6" i="13"/>
  <c r="AS6" i="13"/>
  <c r="AT6" i="13"/>
  <c r="AU6" i="13"/>
  <c r="AV6" i="13"/>
  <c r="AW6" i="13"/>
  <c r="AX6" i="13"/>
  <c r="AY6" i="13"/>
  <c r="AZ6" i="13"/>
  <c r="BA6" i="13"/>
  <c r="BB6" i="13"/>
  <c r="BC6" i="13"/>
  <c r="BD6" i="13"/>
  <c r="BE6" i="13"/>
  <c r="BF6" i="13"/>
  <c r="BG6" i="13"/>
  <c r="BH6" i="13"/>
  <c r="BI6" i="13"/>
  <c r="BJ6" i="13"/>
  <c r="BK6" i="13"/>
  <c r="BL6" i="13"/>
  <c r="BM6" i="13"/>
  <c r="BN6" i="13"/>
  <c r="BO6" i="13"/>
  <c r="BP6" i="13"/>
  <c r="BQ6" i="13"/>
  <c r="BR6" i="13"/>
  <c r="BS6" i="13"/>
  <c r="BT6" i="13"/>
  <c r="BU6" i="13"/>
  <c r="BV6" i="13"/>
  <c r="BW6" i="13"/>
  <c r="BX6" i="13"/>
  <c r="BY6" i="13"/>
  <c r="BZ6" i="13"/>
  <c r="CA6" i="13"/>
  <c r="CB6" i="13"/>
  <c r="CC6" i="13"/>
  <c r="CD6" i="13"/>
  <c r="CE6" i="13"/>
  <c r="CF6" i="13"/>
  <c r="CG6" i="13"/>
  <c r="CH6" i="13"/>
  <c r="CI6" i="13"/>
  <c r="CJ6" i="13"/>
  <c r="CK6" i="13"/>
  <c r="CL6" i="13"/>
  <c r="CM6" i="13"/>
  <c r="CN6" i="13"/>
  <c r="CO6" i="13"/>
  <c r="CP6" i="13"/>
  <c r="CQ6" i="13"/>
  <c r="CR6" i="13"/>
  <c r="CS6" i="13"/>
  <c r="CT6" i="13"/>
  <c r="CU6" i="13"/>
  <c r="CV6" i="13"/>
  <c r="CW6" i="13"/>
  <c r="CX6" i="13"/>
  <c r="CY6" i="13"/>
  <c r="C7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T7" i="13"/>
  <c r="U7" i="13"/>
  <c r="V7" i="13"/>
  <c r="W7" i="13"/>
  <c r="X7" i="13"/>
  <c r="Y7" i="13"/>
  <c r="Z7" i="13"/>
  <c r="AA7" i="13"/>
  <c r="AB7" i="13"/>
  <c r="AC7" i="13"/>
  <c r="AD7" i="13"/>
  <c r="AE7" i="13"/>
  <c r="AF7" i="13"/>
  <c r="AG7" i="13"/>
  <c r="AH7" i="13"/>
  <c r="AI7" i="13"/>
  <c r="AJ7" i="13"/>
  <c r="AK7" i="13"/>
  <c r="AL7" i="13"/>
  <c r="AM7" i="13"/>
  <c r="AN7" i="13"/>
  <c r="AO7" i="13"/>
  <c r="AP7" i="13"/>
  <c r="AQ7" i="13"/>
  <c r="AR7" i="13"/>
  <c r="AS7" i="13"/>
  <c r="AT7" i="13"/>
  <c r="AU7" i="13"/>
  <c r="AV7" i="13"/>
  <c r="AW7" i="13"/>
  <c r="AX7" i="13"/>
  <c r="AY7" i="13"/>
  <c r="AZ7" i="13"/>
  <c r="BA7" i="13"/>
  <c r="BB7" i="13"/>
  <c r="BC7" i="13"/>
  <c r="BD7" i="13"/>
  <c r="BE7" i="13"/>
  <c r="BF7" i="13"/>
  <c r="BG7" i="13"/>
  <c r="BH7" i="13"/>
  <c r="BI7" i="13"/>
  <c r="BJ7" i="13"/>
  <c r="BK7" i="13"/>
  <c r="BL7" i="13"/>
  <c r="BM7" i="13"/>
  <c r="BN7" i="13"/>
  <c r="BO7" i="13"/>
  <c r="BP7" i="13"/>
  <c r="BQ7" i="13"/>
  <c r="BR7" i="13"/>
  <c r="BS7" i="13"/>
  <c r="BT7" i="13"/>
  <c r="BU7" i="13"/>
  <c r="BV7" i="13"/>
  <c r="BW7" i="13"/>
  <c r="BX7" i="13"/>
  <c r="BY7" i="13"/>
  <c r="BZ7" i="13"/>
  <c r="CA7" i="13"/>
  <c r="CB7" i="13"/>
  <c r="CC7" i="13"/>
  <c r="CD7" i="13"/>
  <c r="CE7" i="13"/>
  <c r="CF7" i="13"/>
  <c r="CG7" i="13"/>
  <c r="CH7" i="13"/>
  <c r="CI7" i="13"/>
  <c r="CJ7" i="13"/>
  <c r="CK7" i="13"/>
  <c r="CL7" i="13"/>
  <c r="CM7" i="13"/>
  <c r="CN7" i="13"/>
  <c r="CO7" i="13"/>
  <c r="CP7" i="13"/>
  <c r="CQ7" i="13"/>
  <c r="CR7" i="13"/>
  <c r="CS7" i="13"/>
  <c r="CT7" i="13"/>
  <c r="CU7" i="13"/>
  <c r="CV7" i="13"/>
  <c r="CW7" i="13"/>
  <c r="CX7" i="13"/>
  <c r="CY7" i="13"/>
  <c r="C8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T8" i="13"/>
  <c r="U8" i="13"/>
  <c r="V8" i="13"/>
  <c r="W8" i="13"/>
  <c r="X8" i="13"/>
  <c r="Y8" i="13"/>
  <c r="Z8" i="13"/>
  <c r="AA8" i="13"/>
  <c r="AB8" i="13"/>
  <c r="AC8" i="13"/>
  <c r="AD8" i="13"/>
  <c r="AE8" i="13"/>
  <c r="AF8" i="13"/>
  <c r="AG8" i="13"/>
  <c r="AH8" i="13"/>
  <c r="AI8" i="13"/>
  <c r="AJ8" i="13"/>
  <c r="AK8" i="13"/>
  <c r="AL8" i="13"/>
  <c r="AM8" i="13"/>
  <c r="AN8" i="13"/>
  <c r="AO8" i="13"/>
  <c r="AP8" i="13"/>
  <c r="AQ8" i="13"/>
  <c r="AR8" i="13"/>
  <c r="AS8" i="13"/>
  <c r="AT8" i="13"/>
  <c r="AU8" i="13"/>
  <c r="AV8" i="13"/>
  <c r="AW8" i="13"/>
  <c r="AX8" i="13"/>
  <c r="AY8" i="13"/>
  <c r="AZ8" i="13"/>
  <c r="BA8" i="13"/>
  <c r="BB8" i="13"/>
  <c r="BC8" i="13"/>
  <c r="BD8" i="13"/>
  <c r="BE8" i="13"/>
  <c r="BF8" i="13"/>
  <c r="BG8" i="13"/>
  <c r="BH8" i="13"/>
  <c r="BI8" i="13"/>
  <c r="BJ8" i="13"/>
  <c r="BK8" i="13"/>
  <c r="BL8" i="13"/>
  <c r="BM8" i="13"/>
  <c r="BN8" i="13"/>
  <c r="BO8" i="13"/>
  <c r="BP8" i="13"/>
  <c r="BQ8" i="13"/>
  <c r="BR8" i="13"/>
  <c r="BS8" i="13"/>
  <c r="BT8" i="13"/>
  <c r="BU8" i="13"/>
  <c r="BV8" i="13"/>
  <c r="BW8" i="13"/>
  <c r="BX8" i="13"/>
  <c r="BY8" i="13"/>
  <c r="BZ8" i="13"/>
  <c r="CA8" i="13"/>
  <c r="CB8" i="13"/>
  <c r="CC8" i="13"/>
  <c r="CD8" i="13"/>
  <c r="CE8" i="13"/>
  <c r="CF8" i="13"/>
  <c r="CG8" i="13"/>
  <c r="CH8" i="13"/>
  <c r="CI8" i="13"/>
  <c r="CJ8" i="13"/>
  <c r="CK8" i="13"/>
  <c r="CL8" i="13"/>
  <c r="CM8" i="13"/>
  <c r="CN8" i="13"/>
  <c r="CO8" i="13"/>
  <c r="CP8" i="13"/>
  <c r="CQ8" i="13"/>
  <c r="CR8" i="13"/>
  <c r="CS8" i="13"/>
  <c r="CT8" i="13"/>
  <c r="CU8" i="13"/>
  <c r="CV8" i="13"/>
  <c r="CW8" i="13"/>
  <c r="CX8" i="13"/>
  <c r="CY8" i="13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T9" i="13"/>
  <c r="U9" i="13"/>
  <c r="V9" i="13"/>
  <c r="W9" i="13"/>
  <c r="X9" i="13"/>
  <c r="Y9" i="13"/>
  <c r="Z9" i="13"/>
  <c r="AA9" i="13"/>
  <c r="AB9" i="13"/>
  <c r="AC9" i="13"/>
  <c r="AD9" i="13"/>
  <c r="AE9" i="13"/>
  <c r="AF9" i="13"/>
  <c r="AG9" i="13"/>
  <c r="AH9" i="13"/>
  <c r="AI9" i="13"/>
  <c r="AJ9" i="13"/>
  <c r="AK9" i="13"/>
  <c r="AL9" i="13"/>
  <c r="AM9" i="13"/>
  <c r="AN9" i="13"/>
  <c r="AO9" i="13"/>
  <c r="AP9" i="13"/>
  <c r="AQ9" i="13"/>
  <c r="AR9" i="13"/>
  <c r="AS9" i="13"/>
  <c r="AT9" i="13"/>
  <c r="AU9" i="13"/>
  <c r="AV9" i="13"/>
  <c r="AW9" i="13"/>
  <c r="AX9" i="13"/>
  <c r="AY9" i="13"/>
  <c r="AZ9" i="13"/>
  <c r="BA9" i="13"/>
  <c r="BB9" i="13"/>
  <c r="BC9" i="13"/>
  <c r="BD9" i="13"/>
  <c r="BE9" i="13"/>
  <c r="BF9" i="13"/>
  <c r="BG9" i="13"/>
  <c r="BH9" i="13"/>
  <c r="BI9" i="13"/>
  <c r="BJ9" i="13"/>
  <c r="BK9" i="13"/>
  <c r="BL9" i="13"/>
  <c r="BM9" i="13"/>
  <c r="BN9" i="13"/>
  <c r="BO9" i="13"/>
  <c r="BP9" i="13"/>
  <c r="BQ9" i="13"/>
  <c r="BR9" i="13"/>
  <c r="BS9" i="13"/>
  <c r="BT9" i="13"/>
  <c r="BU9" i="13"/>
  <c r="BV9" i="13"/>
  <c r="BW9" i="13"/>
  <c r="BX9" i="13"/>
  <c r="BY9" i="13"/>
  <c r="BZ9" i="13"/>
  <c r="CA9" i="13"/>
  <c r="CB9" i="13"/>
  <c r="CC9" i="13"/>
  <c r="CD9" i="13"/>
  <c r="CE9" i="13"/>
  <c r="CF9" i="13"/>
  <c r="CG9" i="13"/>
  <c r="CH9" i="13"/>
  <c r="CI9" i="13"/>
  <c r="CJ9" i="13"/>
  <c r="CK9" i="13"/>
  <c r="CL9" i="13"/>
  <c r="CM9" i="13"/>
  <c r="CN9" i="13"/>
  <c r="CO9" i="13"/>
  <c r="CP9" i="13"/>
  <c r="CQ9" i="13"/>
  <c r="CR9" i="13"/>
  <c r="CS9" i="13"/>
  <c r="CT9" i="13"/>
  <c r="CU9" i="13"/>
  <c r="CV9" i="13"/>
  <c r="CW9" i="13"/>
  <c r="CX9" i="13"/>
  <c r="CY9" i="13"/>
  <c r="C10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T10" i="13"/>
  <c r="U10" i="13"/>
  <c r="V10" i="13"/>
  <c r="W10" i="13"/>
  <c r="X10" i="13"/>
  <c r="Y10" i="13"/>
  <c r="Z10" i="13"/>
  <c r="AA10" i="13"/>
  <c r="AB10" i="13"/>
  <c r="AC10" i="13"/>
  <c r="AD10" i="13"/>
  <c r="AE10" i="13"/>
  <c r="AF10" i="13"/>
  <c r="AG10" i="13"/>
  <c r="AH10" i="13"/>
  <c r="AI10" i="13"/>
  <c r="AJ10" i="13"/>
  <c r="AK10" i="13"/>
  <c r="AL10" i="13"/>
  <c r="AM10" i="13"/>
  <c r="AN10" i="13"/>
  <c r="AO10" i="13"/>
  <c r="AP10" i="13"/>
  <c r="AQ10" i="13"/>
  <c r="AR10" i="13"/>
  <c r="AS10" i="13"/>
  <c r="AT10" i="13"/>
  <c r="AU10" i="13"/>
  <c r="AV10" i="13"/>
  <c r="AW10" i="13"/>
  <c r="AX10" i="13"/>
  <c r="AY10" i="13"/>
  <c r="AZ10" i="13"/>
  <c r="BA10" i="13"/>
  <c r="BB10" i="13"/>
  <c r="BC10" i="13"/>
  <c r="BD10" i="13"/>
  <c r="BE10" i="13"/>
  <c r="BF10" i="13"/>
  <c r="BG10" i="13"/>
  <c r="BH10" i="13"/>
  <c r="BI10" i="13"/>
  <c r="BJ10" i="13"/>
  <c r="BK10" i="13"/>
  <c r="BL10" i="13"/>
  <c r="BM10" i="13"/>
  <c r="BN10" i="13"/>
  <c r="BO10" i="13"/>
  <c r="BP10" i="13"/>
  <c r="BQ10" i="13"/>
  <c r="BR10" i="13"/>
  <c r="BS10" i="13"/>
  <c r="BT10" i="13"/>
  <c r="BU10" i="13"/>
  <c r="BV10" i="13"/>
  <c r="BW10" i="13"/>
  <c r="BX10" i="13"/>
  <c r="BY10" i="13"/>
  <c r="BZ10" i="13"/>
  <c r="CA10" i="13"/>
  <c r="CB10" i="13"/>
  <c r="CC10" i="13"/>
  <c r="CD10" i="13"/>
  <c r="CE10" i="13"/>
  <c r="CF10" i="13"/>
  <c r="CG10" i="13"/>
  <c r="CH10" i="13"/>
  <c r="CI10" i="13"/>
  <c r="CJ10" i="13"/>
  <c r="CK10" i="13"/>
  <c r="CL10" i="13"/>
  <c r="CM10" i="13"/>
  <c r="CN10" i="13"/>
  <c r="CO10" i="13"/>
  <c r="CP10" i="13"/>
  <c r="CQ10" i="13"/>
  <c r="CR10" i="13"/>
  <c r="CS10" i="13"/>
  <c r="CT10" i="13"/>
  <c r="CU10" i="13"/>
  <c r="CV10" i="13"/>
  <c r="CW10" i="13"/>
  <c r="CX10" i="13"/>
  <c r="CY10" i="13"/>
  <c r="C11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T11" i="13"/>
  <c r="U11" i="13"/>
  <c r="V11" i="13"/>
  <c r="W11" i="13"/>
  <c r="X11" i="13"/>
  <c r="Y11" i="13"/>
  <c r="Z11" i="13"/>
  <c r="AA11" i="13"/>
  <c r="AB11" i="13"/>
  <c r="AC11" i="13"/>
  <c r="AD11" i="13"/>
  <c r="AE11" i="13"/>
  <c r="AF11" i="13"/>
  <c r="AG11" i="13"/>
  <c r="AH11" i="13"/>
  <c r="AI11" i="13"/>
  <c r="AJ11" i="13"/>
  <c r="AK11" i="13"/>
  <c r="AL11" i="13"/>
  <c r="AM11" i="13"/>
  <c r="AN11" i="13"/>
  <c r="AO11" i="13"/>
  <c r="AP11" i="13"/>
  <c r="AQ11" i="13"/>
  <c r="AR11" i="13"/>
  <c r="AS11" i="13"/>
  <c r="AT11" i="13"/>
  <c r="AU11" i="13"/>
  <c r="AV11" i="13"/>
  <c r="AW11" i="13"/>
  <c r="AX11" i="13"/>
  <c r="AY11" i="13"/>
  <c r="AZ11" i="13"/>
  <c r="BA11" i="13"/>
  <c r="BB11" i="13"/>
  <c r="BC11" i="13"/>
  <c r="BD11" i="13"/>
  <c r="BE11" i="13"/>
  <c r="BF11" i="13"/>
  <c r="BG11" i="13"/>
  <c r="BH11" i="13"/>
  <c r="BI11" i="13"/>
  <c r="BJ11" i="13"/>
  <c r="BK11" i="13"/>
  <c r="BL11" i="13"/>
  <c r="BM11" i="13"/>
  <c r="BN11" i="13"/>
  <c r="BO11" i="13"/>
  <c r="BP11" i="13"/>
  <c r="BQ11" i="13"/>
  <c r="BR11" i="13"/>
  <c r="BS11" i="13"/>
  <c r="BT11" i="13"/>
  <c r="BU11" i="13"/>
  <c r="BV11" i="13"/>
  <c r="BW11" i="13"/>
  <c r="BX11" i="13"/>
  <c r="BY11" i="13"/>
  <c r="BZ11" i="13"/>
  <c r="CA11" i="13"/>
  <c r="CB11" i="13"/>
  <c r="CC11" i="13"/>
  <c r="CD11" i="13"/>
  <c r="CE11" i="13"/>
  <c r="CF11" i="13"/>
  <c r="CG11" i="13"/>
  <c r="CH11" i="13"/>
  <c r="CI11" i="13"/>
  <c r="CJ11" i="13"/>
  <c r="CK11" i="13"/>
  <c r="CL11" i="13"/>
  <c r="CM11" i="13"/>
  <c r="CN11" i="13"/>
  <c r="CO11" i="13"/>
  <c r="CP11" i="13"/>
  <c r="CQ11" i="13"/>
  <c r="CR11" i="13"/>
  <c r="CS11" i="13"/>
  <c r="CT11" i="13"/>
  <c r="CU11" i="13"/>
  <c r="CV11" i="13"/>
  <c r="CW11" i="13"/>
  <c r="CX11" i="13"/>
  <c r="CY11" i="13"/>
  <c r="C12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T12" i="13"/>
  <c r="U12" i="13"/>
  <c r="V12" i="13"/>
  <c r="W12" i="13"/>
  <c r="X12" i="13"/>
  <c r="Y12" i="13"/>
  <c r="Z12" i="13"/>
  <c r="AA12" i="13"/>
  <c r="AB12" i="13"/>
  <c r="AC12" i="13"/>
  <c r="AD12" i="13"/>
  <c r="AE12" i="13"/>
  <c r="AF12" i="13"/>
  <c r="AG12" i="13"/>
  <c r="AH12" i="13"/>
  <c r="AI12" i="13"/>
  <c r="AJ12" i="13"/>
  <c r="AK12" i="13"/>
  <c r="AL12" i="13"/>
  <c r="AM12" i="13"/>
  <c r="AN12" i="13"/>
  <c r="AO12" i="13"/>
  <c r="AP12" i="13"/>
  <c r="AQ12" i="13"/>
  <c r="AR12" i="13"/>
  <c r="AS12" i="13"/>
  <c r="AT12" i="13"/>
  <c r="AU12" i="13"/>
  <c r="AV12" i="13"/>
  <c r="AW12" i="13"/>
  <c r="AX12" i="13"/>
  <c r="AY12" i="13"/>
  <c r="AZ12" i="13"/>
  <c r="BA12" i="13"/>
  <c r="BB12" i="13"/>
  <c r="BC12" i="13"/>
  <c r="BD12" i="13"/>
  <c r="BE12" i="13"/>
  <c r="BF12" i="13"/>
  <c r="BG12" i="13"/>
  <c r="BH12" i="13"/>
  <c r="BI12" i="13"/>
  <c r="BJ12" i="13"/>
  <c r="BK12" i="13"/>
  <c r="BL12" i="13"/>
  <c r="BM12" i="13"/>
  <c r="BN12" i="13"/>
  <c r="BO12" i="13"/>
  <c r="BP12" i="13"/>
  <c r="BQ12" i="13"/>
  <c r="BR12" i="13"/>
  <c r="BS12" i="13"/>
  <c r="BT12" i="13"/>
  <c r="BU12" i="13"/>
  <c r="BV12" i="13"/>
  <c r="BW12" i="13"/>
  <c r="BX12" i="13"/>
  <c r="BY12" i="13"/>
  <c r="BZ12" i="13"/>
  <c r="CA12" i="13"/>
  <c r="CB12" i="13"/>
  <c r="CC12" i="13"/>
  <c r="CD12" i="13"/>
  <c r="CE12" i="13"/>
  <c r="CF12" i="13"/>
  <c r="CG12" i="13"/>
  <c r="CH12" i="13"/>
  <c r="CI12" i="13"/>
  <c r="CJ12" i="13"/>
  <c r="CK12" i="13"/>
  <c r="CL12" i="13"/>
  <c r="CM12" i="13"/>
  <c r="CN12" i="13"/>
  <c r="CO12" i="13"/>
  <c r="CP12" i="13"/>
  <c r="CQ12" i="13"/>
  <c r="CR12" i="13"/>
  <c r="CS12" i="13"/>
  <c r="CT12" i="13"/>
  <c r="CU12" i="13"/>
  <c r="CV12" i="13"/>
  <c r="CW12" i="13"/>
  <c r="CX12" i="13"/>
  <c r="CY12" i="13"/>
  <c r="C13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T13" i="13"/>
  <c r="U13" i="13"/>
  <c r="V13" i="13"/>
  <c r="W13" i="13"/>
  <c r="X13" i="13"/>
  <c r="Y13" i="13"/>
  <c r="Z13" i="13"/>
  <c r="AA13" i="13"/>
  <c r="AB13" i="13"/>
  <c r="AC13" i="13"/>
  <c r="AD13" i="13"/>
  <c r="AE13" i="13"/>
  <c r="AF13" i="13"/>
  <c r="AG13" i="13"/>
  <c r="AH13" i="13"/>
  <c r="AI13" i="13"/>
  <c r="AJ13" i="13"/>
  <c r="AK13" i="13"/>
  <c r="AL13" i="13"/>
  <c r="AM13" i="13"/>
  <c r="AN13" i="13"/>
  <c r="AO13" i="13"/>
  <c r="AP13" i="13"/>
  <c r="AQ13" i="13"/>
  <c r="AR13" i="13"/>
  <c r="AS13" i="13"/>
  <c r="AT13" i="13"/>
  <c r="AU13" i="13"/>
  <c r="AV13" i="13"/>
  <c r="AW13" i="13"/>
  <c r="AX13" i="13"/>
  <c r="AY13" i="13"/>
  <c r="AZ13" i="13"/>
  <c r="BA13" i="13"/>
  <c r="BB13" i="13"/>
  <c r="BC13" i="13"/>
  <c r="BD13" i="13"/>
  <c r="BE13" i="13"/>
  <c r="BF13" i="13"/>
  <c r="BG13" i="13"/>
  <c r="BH13" i="13"/>
  <c r="BI13" i="13"/>
  <c r="BJ13" i="13"/>
  <c r="BK13" i="13"/>
  <c r="BL13" i="13"/>
  <c r="BM13" i="13"/>
  <c r="BN13" i="13"/>
  <c r="BO13" i="13"/>
  <c r="BP13" i="13"/>
  <c r="BQ13" i="13"/>
  <c r="BR13" i="13"/>
  <c r="BS13" i="13"/>
  <c r="BT13" i="13"/>
  <c r="BU13" i="13"/>
  <c r="BV13" i="13"/>
  <c r="BW13" i="13"/>
  <c r="BX13" i="13"/>
  <c r="BY13" i="13"/>
  <c r="BZ13" i="13"/>
  <c r="CA13" i="13"/>
  <c r="CB13" i="13"/>
  <c r="CC13" i="13"/>
  <c r="CD13" i="13"/>
  <c r="CE13" i="13"/>
  <c r="CF13" i="13"/>
  <c r="CG13" i="13"/>
  <c r="CH13" i="13"/>
  <c r="CI13" i="13"/>
  <c r="CJ13" i="13"/>
  <c r="CK13" i="13"/>
  <c r="CL13" i="13"/>
  <c r="CM13" i="13"/>
  <c r="CN13" i="13"/>
  <c r="CO13" i="13"/>
  <c r="CP13" i="13"/>
  <c r="CQ13" i="13"/>
  <c r="CR13" i="13"/>
  <c r="CS13" i="13"/>
  <c r="CT13" i="13"/>
  <c r="CU13" i="13"/>
  <c r="CV13" i="13"/>
  <c r="CW13" i="13"/>
  <c r="CX13" i="13"/>
  <c r="CY13" i="13"/>
  <c r="C14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AK14" i="13"/>
  <c r="AL14" i="13"/>
  <c r="AM14" i="13"/>
  <c r="AN14" i="13"/>
  <c r="AO14" i="13"/>
  <c r="AP14" i="13"/>
  <c r="AQ14" i="13"/>
  <c r="AR14" i="13"/>
  <c r="AS14" i="13"/>
  <c r="AT14" i="13"/>
  <c r="AU14" i="13"/>
  <c r="AV14" i="13"/>
  <c r="AW14" i="13"/>
  <c r="AX14" i="13"/>
  <c r="AY14" i="13"/>
  <c r="AZ14" i="13"/>
  <c r="BA14" i="13"/>
  <c r="BB14" i="13"/>
  <c r="BC14" i="13"/>
  <c r="BD14" i="13"/>
  <c r="BE14" i="13"/>
  <c r="BF14" i="13"/>
  <c r="BG14" i="13"/>
  <c r="BH14" i="13"/>
  <c r="BI14" i="13"/>
  <c r="BJ14" i="13"/>
  <c r="BK14" i="13"/>
  <c r="BL14" i="13"/>
  <c r="BM14" i="13"/>
  <c r="BN14" i="13"/>
  <c r="BO14" i="13"/>
  <c r="BP14" i="13"/>
  <c r="BQ14" i="13"/>
  <c r="BR14" i="13"/>
  <c r="BS14" i="13"/>
  <c r="BT14" i="13"/>
  <c r="BU14" i="13"/>
  <c r="BV14" i="13"/>
  <c r="BW14" i="13"/>
  <c r="BX14" i="13"/>
  <c r="BY14" i="13"/>
  <c r="BZ14" i="13"/>
  <c r="CA14" i="13"/>
  <c r="CB14" i="13"/>
  <c r="CC14" i="13"/>
  <c r="CD14" i="13"/>
  <c r="CE14" i="13"/>
  <c r="CF14" i="13"/>
  <c r="CG14" i="13"/>
  <c r="CH14" i="13"/>
  <c r="CI14" i="13"/>
  <c r="CJ14" i="13"/>
  <c r="CK14" i="13"/>
  <c r="CL14" i="13"/>
  <c r="CM14" i="13"/>
  <c r="CN14" i="13"/>
  <c r="CO14" i="13"/>
  <c r="CP14" i="13"/>
  <c r="CQ14" i="13"/>
  <c r="CR14" i="13"/>
  <c r="CS14" i="13"/>
  <c r="CT14" i="13"/>
  <c r="CU14" i="13"/>
  <c r="CV14" i="13"/>
  <c r="CW14" i="13"/>
  <c r="CX14" i="13"/>
  <c r="CY14" i="13"/>
  <c r="C15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T15" i="13"/>
  <c r="U15" i="13"/>
  <c r="V15" i="13"/>
  <c r="W15" i="13"/>
  <c r="X15" i="13"/>
  <c r="Y15" i="13"/>
  <c r="Z15" i="13"/>
  <c r="AA15" i="13"/>
  <c r="AB15" i="13"/>
  <c r="AC15" i="13"/>
  <c r="AD15" i="13"/>
  <c r="AE15" i="13"/>
  <c r="AF15" i="13"/>
  <c r="AG15" i="13"/>
  <c r="AH15" i="13"/>
  <c r="AI15" i="13"/>
  <c r="AJ15" i="13"/>
  <c r="AK15" i="13"/>
  <c r="AL15" i="13"/>
  <c r="AM15" i="13"/>
  <c r="AN15" i="13"/>
  <c r="AO15" i="13"/>
  <c r="AP15" i="13"/>
  <c r="AQ15" i="13"/>
  <c r="AR15" i="13"/>
  <c r="AS15" i="13"/>
  <c r="AT15" i="13"/>
  <c r="AU15" i="13"/>
  <c r="AV15" i="13"/>
  <c r="AW15" i="13"/>
  <c r="AX15" i="13"/>
  <c r="AY15" i="13"/>
  <c r="AZ15" i="13"/>
  <c r="BA15" i="13"/>
  <c r="BB15" i="13"/>
  <c r="BC15" i="13"/>
  <c r="BD15" i="13"/>
  <c r="BE15" i="13"/>
  <c r="BF15" i="13"/>
  <c r="BG15" i="13"/>
  <c r="BH15" i="13"/>
  <c r="BI15" i="13"/>
  <c r="BJ15" i="13"/>
  <c r="BK15" i="13"/>
  <c r="BL15" i="13"/>
  <c r="BM15" i="13"/>
  <c r="BN15" i="13"/>
  <c r="BO15" i="13"/>
  <c r="BP15" i="13"/>
  <c r="BQ15" i="13"/>
  <c r="BR15" i="13"/>
  <c r="BS15" i="13"/>
  <c r="BT15" i="13"/>
  <c r="BU15" i="13"/>
  <c r="BV15" i="13"/>
  <c r="BW15" i="13"/>
  <c r="BX15" i="13"/>
  <c r="BY15" i="13"/>
  <c r="BZ15" i="13"/>
  <c r="CA15" i="13"/>
  <c r="CB15" i="13"/>
  <c r="CC15" i="13"/>
  <c r="CD15" i="13"/>
  <c r="CE15" i="13"/>
  <c r="CF15" i="13"/>
  <c r="CG15" i="13"/>
  <c r="CH15" i="13"/>
  <c r="CI15" i="13"/>
  <c r="CJ15" i="13"/>
  <c r="CK15" i="13"/>
  <c r="CL15" i="13"/>
  <c r="CM15" i="13"/>
  <c r="CN15" i="13"/>
  <c r="CO15" i="13"/>
  <c r="CP15" i="13"/>
  <c r="CQ15" i="13"/>
  <c r="CR15" i="13"/>
  <c r="CS15" i="13"/>
  <c r="CT15" i="13"/>
  <c r="CU15" i="13"/>
  <c r="CV15" i="13"/>
  <c r="CW15" i="13"/>
  <c r="CX15" i="13"/>
  <c r="CY15" i="13"/>
  <c r="C16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T16" i="13"/>
  <c r="U16" i="13"/>
  <c r="V16" i="13"/>
  <c r="W16" i="13"/>
  <c r="X16" i="13"/>
  <c r="Y16" i="13"/>
  <c r="Z16" i="13"/>
  <c r="AA16" i="13"/>
  <c r="AB16" i="13"/>
  <c r="AC16" i="13"/>
  <c r="AD16" i="13"/>
  <c r="AE16" i="13"/>
  <c r="AF16" i="13"/>
  <c r="AG16" i="13"/>
  <c r="AH16" i="13"/>
  <c r="AI16" i="13"/>
  <c r="AJ16" i="13"/>
  <c r="AK16" i="13"/>
  <c r="AL16" i="13"/>
  <c r="AM16" i="13"/>
  <c r="AN16" i="13"/>
  <c r="AO16" i="13"/>
  <c r="AP16" i="13"/>
  <c r="AQ16" i="13"/>
  <c r="AR16" i="13"/>
  <c r="AS16" i="13"/>
  <c r="AT16" i="13"/>
  <c r="AU16" i="13"/>
  <c r="AV16" i="13"/>
  <c r="AW16" i="13"/>
  <c r="AX16" i="13"/>
  <c r="AY16" i="13"/>
  <c r="AZ16" i="13"/>
  <c r="BA16" i="13"/>
  <c r="BB16" i="13"/>
  <c r="BC16" i="13"/>
  <c r="BD16" i="13"/>
  <c r="BE16" i="13"/>
  <c r="BF16" i="13"/>
  <c r="BG16" i="13"/>
  <c r="BH16" i="13"/>
  <c r="BI16" i="13"/>
  <c r="BJ16" i="13"/>
  <c r="BK16" i="13"/>
  <c r="BL16" i="13"/>
  <c r="BM16" i="13"/>
  <c r="BN16" i="13"/>
  <c r="BO16" i="13"/>
  <c r="BP16" i="13"/>
  <c r="BQ16" i="13"/>
  <c r="BR16" i="13"/>
  <c r="BS16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CF16" i="13"/>
  <c r="CG16" i="13"/>
  <c r="CH16" i="13"/>
  <c r="CI16" i="13"/>
  <c r="CJ16" i="13"/>
  <c r="CK16" i="13"/>
  <c r="CL16" i="13"/>
  <c r="CM16" i="13"/>
  <c r="CN16" i="13"/>
  <c r="CO16" i="13"/>
  <c r="CP16" i="13"/>
  <c r="CQ16" i="13"/>
  <c r="CR16" i="13"/>
  <c r="CS16" i="13"/>
  <c r="CT16" i="13"/>
  <c r="CU16" i="13"/>
  <c r="CV16" i="13"/>
  <c r="CW16" i="13"/>
  <c r="CX16" i="13"/>
  <c r="CY16" i="13"/>
  <c r="C17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T17" i="13"/>
  <c r="U17" i="13"/>
  <c r="V17" i="13"/>
  <c r="W17" i="13"/>
  <c r="X17" i="13"/>
  <c r="Y17" i="13"/>
  <c r="Z17" i="13"/>
  <c r="AA17" i="13"/>
  <c r="AB17" i="13"/>
  <c r="AC17" i="13"/>
  <c r="AD17" i="13"/>
  <c r="AE17" i="13"/>
  <c r="AF17" i="13"/>
  <c r="AG17" i="13"/>
  <c r="AH17" i="13"/>
  <c r="AI17" i="13"/>
  <c r="AJ17" i="13"/>
  <c r="AK17" i="13"/>
  <c r="AL17" i="13"/>
  <c r="AM17" i="13"/>
  <c r="AN17" i="13"/>
  <c r="AO17" i="13"/>
  <c r="AP17" i="13"/>
  <c r="AQ17" i="13"/>
  <c r="AR17" i="13"/>
  <c r="AS17" i="13"/>
  <c r="AT17" i="13"/>
  <c r="AU17" i="13"/>
  <c r="AV17" i="13"/>
  <c r="AW17" i="13"/>
  <c r="AX17" i="13"/>
  <c r="AY17" i="13"/>
  <c r="AZ17" i="13"/>
  <c r="BA17" i="13"/>
  <c r="BB17" i="13"/>
  <c r="BC17" i="13"/>
  <c r="BD17" i="13"/>
  <c r="BE17" i="13"/>
  <c r="BF17" i="13"/>
  <c r="BG17" i="13"/>
  <c r="BH17" i="13"/>
  <c r="BI17" i="13"/>
  <c r="BJ17" i="13"/>
  <c r="BK17" i="13"/>
  <c r="BL17" i="13"/>
  <c r="BM17" i="13"/>
  <c r="BN17" i="13"/>
  <c r="BO17" i="13"/>
  <c r="BP17" i="13"/>
  <c r="BQ17" i="13"/>
  <c r="BR17" i="13"/>
  <c r="BS17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CF17" i="13"/>
  <c r="CG17" i="13"/>
  <c r="CH17" i="13"/>
  <c r="CI17" i="13"/>
  <c r="CJ17" i="13"/>
  <c r="CK17" i="13"/>
  <c r="CL17" i="13"/>
  <c r="CM17" i="13"/>
  <c r="CN17" i="13"/>
  <c r="CO17" i="13"/>
  <c r="CP17" i="13"/>
  <c r="CQ17" i="13"/>
  <c r="CR17" i="13"/>
  <c r="CS17" i="13"/>
  <c r="CT17" i="13"/>
  <c r="CU17" i="13"/>
  <c r="CV17" i="13"/>
  <c r="CW17" i="13"/>
  <c r="CX17" i="13"/>
  <c r="CY17" i="13"/>
  <c r="C18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T18" i="13"/>
  <c r="U18" i="13"/>
  <c r="V18" i="13"/>
  <c r="W18" i="13"/>
  <c r="X18" i="13"/>
  <c r="Y18" i="13"/>
  <c r="Z18" i="13"/>
  <c r="AA18" i="13"/>
  <c r="AB18" i="13"/>
  <c r="AC18" i="13"/>
  <c r="AD18" i="13"/>
  <c r="AE18" i="13"/>
  <c r="AF18" i="13"/>
  <c r="AG18" i="13"/>
  <c r="AH18" i="13"/>
  <c r="AI18" i="13"/>
  <c r="AJ18" i="13"/>
  <c r="AK18" i="13"/>
  <c r="AL18" i="13"/>
  <c r="AM18" i="13"/>
  <c r="AN18" i="13"/>
  <c r="AO18" i="13"/>
  <c r="AP18" i="13"/>
  <c r="AQ18" i="13"/>
  <c r="AR18" i="13"/>
  <c r="AS18" i="13"/>
  <c r="AT18" i="13"/>
  <c r="AU18" i="13"/>
  <c r="AV18" i="13"/>
  <c r="AW18" i="13"/>
  <c r="AX18" i="13"/>
  <c r="AY18" i="13"/>
  <c r="AZ18" i="13"/>
  <c r="BA18" i="13"/>
  <c r="BB18" i="13"/>
  <c r="BC18" i="13"/>
  <c r="BD18" i="13"/>
  <c r="BE18" i="13"/>
  <c r="BF18" i="13"/>
  <c r="BG18" i="13"/>
  <c r="BH18" i="13"/>
  <c r="BI18" i="13"/>
  <c r="BJ18" i="13"/>
  <c r="BK18" i="13"/>
  <c r="BL18" i="13"/>
  <c r="BM18" i="13"/>
  <c r="BN18" i="13"/>
  <c r="BO18" i="13"/>
  <c r="BP18" i="13"/>
  <c r="BQ18" i="13"/>
  <c r="BR18" i="13"/>
  <c r="BS18" i="13"/>
  <c r="BT18" i="13"/>
  <c r="BU18" i="13"/>
  <c r="BV18" i="13"/>
  <c r="BW18" i="13"/>
  <c r="BX18" i="13"/>
  <c r="BY18" i="13"/>
  <c r="BZ18" i="13"/>
  <c r="CA18" i="13"/>
  <c r="CB18" i="13"/>
  <c r="CC18" i="13"/>
  <c r="CD18" i="13"/>
  <c r="CE18" i="13"/>
  <c r="CF18" i="13"/>
  <c r="CG18" i="13"/>
  <c r="CH18" i="13"/>
  <c r="CI18" i="13"/>
  <c r="CJ18" i="13"/>
  <c r="CK18" i="13"/>
  <c r="CL18" i="13"/>
  <c r="CM18" i="13"/>
  <c r="CN18" i="13"/>
  <c r="CO18" i="13"/>
  <c r="CP18" i="13"/>
  <c r="CQ18" i="13"/>
  <c r="CR18" i="13"/>
  <c r="CS18" i="13"/>
  <c r="CT18" i="13"/>
  <c r="CU18" i="13"/>
  <c r="CV18" i="13"/>
  <c r="CW18" i="13"/>
  <c r="CX18" i="13"/>
  <c r="CY18" i="13"/>
  <c r="C19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AI19" i="13"/>
  <c r="AJ19" i="13"/>
  <c r="AK19" i="13"/>
  <c r="AL19" i="13"/>
  <c r="AM19" i="13"/>
  <c r="AN19" i="13"/>
  <c r="AO19" i="13"/>
  <c r="AP19" i="13"/>
  <c r="AQ19" i="13"/>
  <c r="AR19" i="13"/>
  <c r="AS19" i="13"/>
  <c r="AT19" i="13"/>
  <c r="AU19" i="13"/>
  <c r="AV19" i="13"/>
  <c r="AW19" i="13"/>
  <c r="AX19" i="13"/>
  <c r="AY19" i="13"/>
  <c r="AZ19" i="13"/>
  <c r="BA19" i="13"/>
  <c r="BB19" i="13"/>
  <c r="BC19" i="13"/>
  <c r="BD19" i="13"/>
  <c r="BE19" i="13"/>
  <c r="BF19" i="13"/>
  <c r="BG19" i="13"/>
  <c r="BH19" i="13"/>
  <c r="BI19" i="13"/>
  <c r="BJ19" i="13"/>
  <c r="BK19" i="13"/>
  <c r="BL19" i="13"/>
  <c r="BM19" i="13"/>
  <c r="BN19" i="13"/>
  <c r="BO19" i="13"/>
  <c r="BP19" i="13"/>
  <c r="BQ19" i="13"/>
  <c r="BR19" i="13"/>
  <c r="BS19" i="13"/>
  <c r="BT19" i="13"/>
  <c r="BU19" i="13"/>
  <c r="BV19" i="13"/>
  <c r="BW19" i="13"/>
  <c r="BX19" i="13"/>
  <c r="BY19" i="13"/>
  <c r="BZ19" i="13"/>
  <c r="CA19" i="13"/>
  <c r="CB19" i="13"/>
  <c r="CC19" i="13"/>
  <c r="CD19" i="13"/>
  <c r="CE19" i="13"/>
  <c r="CF19" i="13"/>
  <c r="CG19" i="13"/>
  <c r="CH19" i="13"/>
  <c r="CI19" i="13"/>
  <c r="CJ19" i="13"/>
  <c r="CK19" i="13"/>
  <c r="CL19" i="13"/>
  <c r="CM19" i="13"/>
  <c r="CN19" i="13"/>
  <c r="CO19" i="13"/>
  <c r="CP19" i="13"/>
  <c r="CQ19" i="13"/>
  <c r="CR19" i="13"/>
  <c r="CS19" i="13"/>
  <c r="CT19" i="13"/>
  <c r="CU19" i="13"/>
  <c r="CV19" i="13"/>
  <c r="CW19" i="13"/>
  <c r="CX19" i="13"/>
  <c r="CY19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U13" i="2" l="1"/>
  <c r="U13" i="6" a="1"/>
  <c r="U13" i="6" s="1"/>
  <c r="U13" i="8" a="1"/>
  <c r="U13" i="8" s="1"/>
  <c r="U13" i="18"/>
  <c r="C18" i="6" a="1"/>
  <c r="C18" i="6" s="1"/>
  <c r="C18" i="8" a="1"/>
  <c r="C18" i="8" s="1"/>
  <c r="C18" i="18"/>
  <c r="C18" i="2"/>
  <c r="C14" i="6" a="1"/>
  <c r="C14" i="6" s="1"/>
  <c r="C14" i="8" a="1"/>
  <c r="C14" i="8" s="1"/>
  <c r="C14" i="18"/>
  <c r="C14" i="2"/>
  <c r="C10" i="6" a="1"/>
  <c r="C10" i="6" s="1"/>
  <c r="C10" i="8" a="1"/>
  <c r="C10" i="8" s="1"/>
  <c r="C10" i="18"/>
  <c r="C10" i="2"/>
  <c r="C6" i="6" a="1"/>
  <c r="C6" i="6" s="1"/>
  <c r="C6" i="8" a="1"/>
  <c r="C6" i="8" s="1"/>
  <c r="C6" i="18"/>
  <c r="C6" i="2"/>
  <c r="GU20" i="6" a="1"/>
  <c r="GU20" i="6" s="1"/>
  <c r="GU20" i="8" a="1"/>
  <c r="GU20" i="8" s="1"/>
  <c r="GU20" i="18" a="1"/>
  <c r="GU20" i="18" s="1"/>
  <c r="GM20" i="6" a="1"/>
  <c r="GM20" i="6" s="1"/>
  <c r="GM20" i="18" a="1"/>
  <c r="GM20" i="18" s="1"/>
  <c r="GM20" i="8" a="1"/>
  <c r="GM20" i="8" s="1"/>
  <c r="GE20" i="6" a="1"/>
  <c r="GE20" i="6" s="1"/>
  <c r="GE20" i="18" a="1"/>
  <c r="GE20" i="18" s="1"/>
  <c r="GE20" i="8" a="1"/>
  <c r="GE20" i="8" s="1"/>
  <c r="FW20" i="6" a="1"/>
  <c r="FW20" i="6" s="1"/>
  <c r="FW20" i="18" a="1"/>
  <c r="FW20" i="18" s="1"/>
  <c r="FW20" i="8" a="1"/>
  <c r="FW20" i="8" s="1"/>
  <c r="FO20" i="6" a="1"/>
  <c r="FO20" i="6" s="1"/>
  <c r="FO20" i="8" a="1"/>
  <c r="FO20" i="8" s="1"/>
  <c r="FO20" i="18" a="1"/>
  <c r="FO20" i="18" s="1"/>
  <c r="FG20" i="6" a="1"/>
  <c r="FG20" i="6" s="1"/>
  <c r="FG20" i="8" a="1"/>
  <c r="FG20" i="8" s="1"/>
  <c r="FG20" i="18" a="1"/>
  <c r="FG20" i="18" s="1"/>
  <c r="EY20" i="6" a="1"/>
  <c r="EY20" i="6" s="1"/>
  <c r="EY20" i="8" a="1"/>
  <c r="EY20" i="8" s="1"/>
  <c r="EY20" i="18" a="1"/>
  <c r="EY20" i="18" s="1"/>
  <c r="EQ20" i="6" a="1"/>
  <c r="EQ20" i="6" s="1"/>
  <c r="EQ20" i="8" a="1"/>
  <c r="EQ20" i="8" s="1"/>
  <c r="EQ20" i="18" a="1"/>
  <c r="EQ20" i="18" s="1"/>
  <c r="EI20" i="6" a="1"/>
  <c r="EI20" i="6" s="1"/>
  <c r="EI20" i="8" a="1"/>
  <c r="EI20" i="8" s="1"/>
  <c r="EA20" i="6" a="1"/>
  <c r="EA20" i="6" s="1"/>
  <c r="EA20" i="8" a="1"/>
  <c r="EA20" i="8" s="1"/>
  <c r="DS20" i="6" a="1"/>
  <c r="DS20" i="6" s="1"/>
  <c r="DS20" i="8" a="1"/>
  <c r="DS20" i="8" s="1"/>
  <c r="DK20" i="6" a="1"/>
  <c r="DK20" i="6" s="1"/>
  <c r="DK20" i="8" a="1"/>
  <c r="DK20" i="8" s="1"/>
  <c r="DC20" i="6" a="1"/>
  <c r="DC20" i="6" s="1"/>
  <c r="DC20" i="8" a="1"/>
  <c r="DC20" i="8" s="1"/>
  <c r="CU20" i="6" a="1"/>
  <c r="CU20" i="6" s="1"/>
  <c r="CU20" i="8" a="1"/>
  <c r="CU20" i="8" s="1"/>
  <c r="CM20" i="6" a="1"/>
  <c r="CM20" i="6" s="1"/>
  <c r="CM20" i="8" a="1"/>
  <c r="CM20" i="8" s="1"/>
  <c r="CE20" i="6" a="1"/>
  <c r="CE20" i="6" s="1"/>
  <c r="CE20" i="8" a="1"/>
  <c r="CE20" i="8" s="1"/>
  <c r="BW20" i="6" a="1"/>
  <c r="BW20" i="6" s="1"/>
  <c r="BW20" i="8" a="1"/>
  <c r="BW20" i="8" s="1"/>
  <c r="BO20" i="6" a="1"/>
  <c r="BO20" i="6" s="1"/>
  <c r="BO20" i="8" a="1"/>
  <c r="BO20" i="8" s="1"/>
  <c r="BG20" i="6" a="1"/>
  <c r="BG20" i="6" s="1"/>
  <c r="BG20" i="8" a="1"/>
  <c r="BG20" i="8" s="1"/>
  <c r="AY20" i="6" a="1"/>
  <c r="AY20" i="6" s="1"/>
  <c r="AY20" i="8" a="1"/>
  <c r="AY20" i="8" s="1"/>
  <c r="AQ20" i="6" a="1"/>
  <c r="AQ20" i="6" s="1"/>
  <c r="AQ20" i="8" a="1"/>
  <c r="AQ20" i="8" s="1"/>
  <c r="AI20" i="6" a="1"/>
  <c r="AI20" i="6" s="1"/>
  <c r="AI20" i="8" a="1"/>
  <c r="AI20" i="8" s="1"/>
  <c r="AA20" i="6" a="1"/>
  <c r="AA20" i="6" s="1"/>
  <c r="AA20" i="8" a="1"/>
  <c r="AA20" i="8" s="1"/>
  <c r="S20" i="6" a="1"/>
  <c r="S20" i="6" s="1"/>
  <c r="S20" i="8" a="1"/>
  <c r="S20" i="8" s="1"/>
  <c r="K20" i="6" a="1"/>
  <c r="K20" i="6" s="1"/>
  <c r="K20" i="8" a="1"/>
  <c r="K20" i="8" s="1"/>
  <c r="GW19" i="2"/>
  <c r="GW19" i="6" a="1"/>
  <c r="GW19" i="6" s="1"/>
  <c r="GW19" i="8" a="1"/>
  <c r="GW19" i="8" s="1"/>
  <c r="GW19" i="18" a="1"/>
  <c r="GW19" i="18" s="1"/>
  <c r="GO19" i="2"/>
  <c r="GO19" i="6" a="1"/>
  <c r="GO19" i="6" s="1"/>
  <c r="GO19" i="8" a="1"/>
  <c r="GO19" i="8" s="1"/>
  <c r="GO19" i="18" a="1"/>
  <c r="GO19" i="18" s="1"/>
  <c r="GG19" i="2"/>
  <c r="GG19" i="6" a="1"/>
  <c r="GG19" i="6" s="1"/>
  <c r="GG19" i="8" a="1"/>
  <c r="GG19" i="8" s="1"/>
  <c r="GG19" i="18" a="1"/>
  <c r="GG19" i="18" s="1"/>
  <c r="FY19" i="2"/>
  <c r="FY19" i="6" a="1"/>
  <c r="FY19" i="6" s="1"/>
  <c r="FY19" i="8" a="1"/>
  <c r="FY19" i="8" s="1"/>
  <c r="FY19" i="18" a="1"/>
  <c r="FY19" i="18" s="1"/>
  <c r="FQ19" i="2"/>
  <c r="FQ19" i="6" a="1"/>
  <c r="FQ19" i="6" s="1"/>
  <c r="FQ19" i="8" a="1"/>
  <c r="FQ19" i="8" s="1"/>
  <c r="FQ19" i="18" a="1"/>
  <c r="FQ19" i="18" s="1"/>
  <c r="FI19" i="2"/>
  <c r="FI19" i="6" a="1"/>
  <c r="FI19" i="6" s="1"/>
  <c r="FI19" i="8" a="1"/>
  <c r="FI19" i="8" s="1"/>
  <c r="FI19" i="18" a="1"/>
  <c r="FI19" i="18" s="1"/>
  <c r="FA19" i="2"/>
  <c r="FA19" i="6" a="1"/>
  <c r="FA19" i="6" s="1"/>
  <c r="FA19" i="8" a="1"/>
  <c r="FA19" i="8" s="1"/>
  <c r="FA19" i="18" a="1"/>
  <c r="FA19" i="18" s="1"/>
  <c r="ES19" i="2"/>
  <c r="ES19" i="6" a="1"/>
  <c r="ES19" i="6" s="1"/>
  <c r="ES19" i="8" a="1"/>
  <c r="ES19" i="8" s="1"/>
  <c r="ES19" i="18" a="1"/>
  <c r="ES19" i="18" s="1"/>
  <c r="EK19" i="2"/>
  <c r="EK19" i="6" a="1"/>
  <c r="EK19" i="6" s="1"/>
  <c r="EK19" i="8" a="1"/>
  <c r="EK19" i="8" s="1"/>
  <c r="EK19" i="18"/>
  <c r="EC19" i="2"/>
  <c r="EC19" i="6" a="1"/>
  <c r="EC19" i="6" s="1"/>
  <c r="EC19" i="8" a="1"/>
  <c r="EC19" i="8" s="1"/>
  <c r="EC19" i="18"/>
  <c r="DU19" i="2"/>
  <c r="DU19" i="6" a="1"/>
  <c r="DU19" i="6" s="1"/>
  <c r="DU19" i="8" a="1"/>
  <c r="DU19" i="8" s="1"/>
  <c r="DU19" i="18"/>
  <c r="DM19" i="2"/>
  <c r="DM19" i="6" a="1"/>
  <c r="DM19" i="6" s="1"/>
  <c r="DM19" i="8" a="1"/>
  <c r="DM19" i="8" s="1"/>
  <c r="DM19" i="18"/>
  <c r="DE19" i="2"/>
  <c r="DE19" i="6" a="1"/>
  <c r="DE19" i="6" s="1"/>
  <c r="DE19" i="8" a="1"/>
  <c r="DE19" i="8" s="1"/>
  <c r="DE19" i="18"/>
  <c r="CW19" i="2"/>
  <c r="CW19" i="6" a="1"/>
  <c r="CW19" i="6" s="1"/>
  <c r="CW19" i="8" a="1"/>
  <c r="CW19" i="8" s="1"/>
  <c r="CW19" i="18"/>
  <c r="CO19" i="2"/>
  <c r="CO19" i="6" a="1"/>
  <c r="CO19" i="6" s="1"/>
  <c r="CO19" i="8" a="1"/>
  <c r="CO19" i="8" s="1"/>
  <c r="CO19" i="18"/>
  <c r="CG19" i="2"/>
  <c r="CG19" i="6" a="1"/>
  <c r="CG19" i="6" s="1"/>
  <c r="CG19" i="8" a="1"/>
  <c r="CG19" i="8" s="1"/>
  <c r="CG19" i="18"/>
  <c r="BY19" i="2"/>
  <c r="BY19" i="6" a="1"/>
  <c r="BY19" i="6" s="1"/>
  <c r="BY19" i="8" a="1"/>
  <c r="BY19" i="8" s="1"/>
  <c r="BY19" i="18"/>
  <c r="BQ19" i="2"/>
  <c r="BQ19" i="6" a="1"/>
  <c r="BQ19" i="6" s="1"/>
  <c r="BQ19" i="8" a="1"/>
  <c r="BQ19" i="8" s="1"/>
  <c r="BQ19" i="18"/>
  <c r="BI19" i="2"/>
  <c r="BI19" i="6" a="1"/>
  <c r="BI19" i="6" s="1"/>
  <c r="BI19" i="8" a="1"/>
  <c r="BI19" i="8" s="1"/>
  <c r="BI19" i="18"/>
  <c r="BA19" i="2"/>
  <c r="BA19" i="6" a="1"/>
  <c r="BA19" i="6" s="1"/>
  <c r="BA19" i="8" a="1"/>
  <c r="BA19" i="8" s="1"/>
  <c r="BA19" i="18"/>
  <c r="AS19" i="2"/>
  <c r="AS19" i="6" a="1"/>
  <c r="AS19" i="6" s="1"/>
  <c r="AS19" i="8" a="1"/>
  <c r="AS19" i="8" s="1"/>
  <c r="AS19" i="18"/>
  <c r="AK19" i="2"/>
  <c r="AK19" i="6" a="1"/>
  <c r="AK19" i="6" s="1"/>
  <c r="AK19" i="8" a="1"/>
  <c r="AK19" i="8" s="1"/>
  <c r="AK19" i="18"/>
  <c r="AC19" i="2"/>
  <c r="AC19" i="6" a="1"/>
  <c r="AC19" i="6" s="1"/>
  <c r="AC19" i="8" a="1"/>
  <c r="AC19" i="8" s="1"/>
  <c r="AC19" i="18"/>
  <c r="U19" i="2"/>
  <c r="U19" i="6" a="1"/>
  <c r="U19" i="6" s="1"/>
  <c r="U19" i="8" a="1"/>
  <c r="U19" i="8" s="1"/>
  <c r="U19" i="18"/>
  <c r="M19" i="2"/>
  <c r="M19" i="6" a="1"/>
  <c r="M19" i="6" s="1"/>
  <c r="M19" i="8" a="1"/>
  <c r="M19" i="8" s="1"/>
  <c r="M19" i="18"/>
  <c r="E19" i="2"/>
  <c r="E19" i="6" a="1"/>
  <c r="E19" i="6" s="1"/>
  <c r="E19" i="8" a="1"/>
  <c r="E19" i="8" s="1"/>
  <c r="E19" i="18"/>
  <c r="GQ18" i="2"/>
  <c r="GQ18" i="6" a="1"/>
  <c r="GQ18" i="6" s="1"/>
  <c r="GQ18" i="8" a="1"/>
  <c r="GQ18" i="8" s="1"/>
  <c r="GQ18" i="18" a="1"/>
  <c r="GQ18" i="18" s="1"/>
  <c r="GI18" i="2"/>
  <c r="GI18" i="6" a="1"/>
  <c r="GI18" i="6" s="1"/>
  <c r="GI18" i="8" a="1"/>
  <c r="GI18" i="8" s="1"/>
  <c r="GI18" i="18" a="1"/>
  <c r="GI18" i="18" s="1"/>
  <c r="GA18" i="2"/>
  <c r="GA18" i="6" a="1"/>
  <c r="GA18" i="6" s="1"/>
  <c r="GA18" i="8" a="1"/>
  <c r="GA18" i="8" s="1"/>
  <c r="GA18" i="18" a="1"/>
  <c r="GA18" i="18" s="1"/>
  <c r="FS18" i="2"/>
  <c r="FS18" i="6" a="1"/>
  <c r="FS18" i="6" s="1"/>
  <c r="FS18" i="8" a="1"/>
  <c r="FS18" i="8" s="1"/>
  <c r="FS18" i="18" a="1"/>
  <c r="FS18" i="18" s="1"/>
  <c r="FK18" i="2"/>
  <c r="FK18" i="6" a="1"/>
  <c r="FK18" i="6" s="1"/>
  <c r="FK18" i="8" a="1"/>
  <c r="FK18" i="8" s="1"/>
  <c r="FK18" i="18" a="1"/>
  <c r="FK18" i="18" s="1"/>
  <c r="FC18" i="2"/>
  <c r="FC18" i="6" a="1"/>
  <c r="FC18" i="6" s="1"/>
  <c r="FC18" i="18" a="1"/>
  <c r="FC18" i="18" s="1"/>
  <c r="FC18" i="8" a="1"/>
  <c r="FC18" i="8" s="1"/>
  <c r="EU18" i="2"/>
  <c r="EU18" i="6" a="1"/>
  <c r="EU18" i="6" s="1"/>
  <c r="EU18" i="18" a="1"/>
  <c r="EU18" i="18" s="1"/>
  <c r="EU18" i="8" a="1"/>
  <c r="EU18" i="8" s="1"/>
  <c r="EM18" i="2"/>
  <c r="EM18" i="6" a="1"/>
  <c r="EM18" i="6" s="1"/>
  <c r="EM18" i="8" a="1"/>
  <c r="EM18" i="8" s="1"/>
  <c r="EM18" i="18"/>
  <c r="EE18" i="2"/>
  <c r="EE18" i="6" a="1"/>
  <c r="EE18" i="6" s="1"/>
  <c r="EE18" i="8" a="1"/>
  <c r="EE18" i="8" s="1"/>
  <c r="EE18" i="18"/>
  <c r="DW18" i="2"/>
  <c r="DW18" i="6" a="1"/>
  <c r="DW18" i="6" s="1"/>
  <c r="DW18" i="8" a="1"/>
  <c r="DW18" i="8" s="1"/>
  <c r="DW18" i="18"/>
  <c r="DO18" i="2"/>
  <c r="DO18" i="6" a="1"/>
  <c r="DO18" i="6" s="1"/>
  <c r="DO18" i="8" a="1"/>
  <c r="DO18" i="8" s="1"/>
  <c r="DO18" i="18"/>
  <c r="DG18" i="2"/>
  <c r="DG18" i="6" a="1"/>
  <c r="DG18" i="6" s="1"/>
  <c r="DG18" i="8" a="1"/>
  <c r="DG18" i="8" s="1"/>
  <c r="DG18" i="18"/>
  <c r="CY18" i="2"/>
  <c r="CY18" i="6" a="1"/>
  <c r="CY18" i="6" s="1"/>
  <c r="CY18" i="8" a="1"/>
  <c r="CY18" i="8" s="1"/>
  <c r="CY18" i="18"/>
  <c r="CQ18" i="2"/>
  <c r="CQ18" i="6" a="1"/>
  <c r="CQ18" i="6" s="1"/>
  <c r="CQ18" i="8" a="1"/>
  <c r="CQ18" i="8" s="1"/>
  <c r="CQ18" i="18"/>
  <c r="CI18" i="2"/>
  <c r="CI18" i="6" a="1"/>
  <c r="CI18" i="6" s="1"/>
  <c r="CI18" i="8" a="1"/>
  <c r="CI18" i="8" s="1"/>
  <c r="CI18" i="18"/>
  <c r="CA18" i="2"/>
  <c r="CA18" i="6" a="1"/>
  <c r="CA18" i="6" s="1"/>
  <c r="CA18" i="8" a="1"/>
  <c r="CA18" i="8" s="1"/>
  <c r="CA18" i="18"/>
  <c r="BS18" i="2"/>
  <c r="BS18" i="6" a="1"/>
  <c r="BS18" i="6" s="1"/>
  <c r="BS18" i="8" a="1"/>
  <c r="BS18" i="8" s="1"/>
  <c r="BS18" i="18"/>
  <c r="BK18" i="2"/>
  <c r="BK18" i="6" a="1"/>
  <c r="BK18" i="6" s="1"/>
  <c r="BK18" i="8" a="1"/>
  <c r="BK18" i="8" s="1"/>
  <c r="BK18" i="18"/>
  <c r="BC18" i="2"/>
  <c r="BC18" i="6" a="1"/>
  <c r="BC18" i="6" s="1"/>
  <c r="BC18" i="8" a="1"/>
  <c r="BC18" i="8" s="1"/>
  <c r="BC18" i="18"/>
  <c r="AU18" i="2"/>
  <c r="AU18" i="6" a="1"/>
  <c r="AU18" i="6" s="1"/>
  <c r="AU18" i="8" a="1"/>
  <c r="AU18" i="8" s="1"/>
  <c r="AU18" i="18"/>
  <c r="AM18" i="2"/>
  <c r="AM18" i="6" a="1"/>
  <c r="AM18" i="6" s="1"/>
  <c r="AM18" i="8" a="1"/>
  <c r="AM18" i="8" s="1"/>
  <c r="AM18" i="18"/>
  <c r="AE18" i="2"/>
  <c r="AE18" i="6" a="1"/>
  <c r="AE18" i="6" s="1"/>
  <c r="AE18" i="8" a="1"/>
  <c r="AE18" i="8" s="1"/>
  <c r="AE18" i="18"/>
  <c r="W18" i="2"/>
  <c r="W18" i="6" a="1"/>
  <c r="W18" i="6" s="1"/>
  <c r="W18" i="8" a="1"/>
  <c r="W18" i="8" s="1"/>
  <c r="W18" i="18"/>
  <c r="O18" i="2"/>
  <c r="O18" i="6" a="1"/>
  <c r="O18" i="6" s="1"/>
  <c r="O18" i="8" a="1"/>
  <c r="O18" i="8" s="1"/>
  <c r="O18" i="18"/>
  <c r="G18" i="2"/>
  <c r="G18" i="6" a="1"/>
  <c r="G18" i="6" s="1"/>
  <c r="G18" i="8" a="1"/>
  <c r="G18" i="8" s="1"/>
  <c r="G18" i="18"/>
  <c r="GS17" i="2"/>
  <c r="GS17" i="6" a="1"/>
  <c r="GS17" i="6" s="1"/>
  <c r="GS17" i="18" a="1"/>
  <c r="GS17" i="18" s="1"/>
  <c r="GS17" i="8" a="1"/>
  <c r="GS17" i="8" s="1"/>
  <c r="GK17" i="2"/>
  <c r="GK17" i="6" a="1"/>
  <c r="GK17" i="6" s="1"/>
  <c r="GK17" i="8" a="1"/>
  <c r="GK17" i="8" s="1"/>
  <c r="GK17" i="18" a="1"/>
  <c r="GK17" i="18" s="1"/>
  <c r="GC17" i="2"/>
  <c r="GC17" i="6" a="1"/>
  <c r="GC17" i="6" s="1"/>
  <c r="GC17" i="18" a="1"/>
  <c r="GC17" i="18" s="1"/>
  <c r="GC17" i="8" a="1"/>
  <c r="GC17" i="8" s="1"/>
  <c r="FU17" i="2"/>
  <c r="FU17" i="6" a="1"/>
  <c r="FU17" i="6" s="1"/>
  <c r="FU17" i="8" a="1"/>
  <c r="FU17" i="8" s="1"/>
  <c r="FU17" i="18" a="1"/>
  <c r="FU17" i="18" s="1"/>
  <c r="FM17" i="2"/>
  <c r="FM17" i="6" a="1"/>
  <c r="FM17" i="6" s="1"/>
  <c r="FM17" i="18" a="1"/>
  <c r="FM17" i="18" s="1"/>
  <c r="FM17" i="8" a="1"/>
  <c r="FM17" i="8" s="1"/>
  <c r="FE17" i="2"/>
  <c r="FE17" i="6" a="1"/>
  <c r="FE17" i="6" s="1"/>
  <c r="FE17" i="8" a="1"/>
  <c r="FE17" i="8" s="1"/>
  <c r="FE17" i="18" a="1"/>
  <c r="FE17" i="18" s="1"/>
  <c r="EW17" i="2"/>
  <c r="EW17" i="6" a="1"/>
  <c r="EW17" i="6" s="1"/>
  <c r="EW17" i="8" a="1"/>
  <c r="EW17" i="8" s="1"/>
  <c r="EW17" i="18" a="1"/>
  <c r="EW17" i="18" s="1"/>
  <c r="EO17" i="2"/>
  <c r="EO17" i="6" a="1"/>
  <c r="EO17" i="6" s="1"/>
  <c r="EO17" i="8" a="1"/>
  <c r="EO17" i="8" s="1"/>
  <c r="EO17" i="18"/>
  <c r="EG17" i="2"/>
  <c r="EG17" i="6" a="1"/>
  <c r="EG17" i="6" s="1"/>
  <c r="EG17" i="8" a="1"/>
  <c r="EG17" i="8" s="1"/>
  <c r="EG17" i="18"/>
  <c r="DY17" i="2"/>
  <c r="DY17" i="6" a="1"/>
  <c r="DY17" i="6" s="1"/>
  <c r="DY17" i="8" a="1"/>
  <c r="DY17" i="8" s="1"/>
  <c r="DY17" i="18"/>
  <c r="DQ17" i="2"/>
  <c r="DQ17" i="6" a="1"/>
  <c r="DQ17" i="6" s="1"/>
  <c r="DQ17" i="8" a="1"/>
  <c r="DQ17" i="8" s="1"/>
  <c r="DQ17" i="18"/>
  <c r="DI17" i="2"/>
  <c r="DI17" i="6" a="1"/>
  <c r="DI17" i="6" s="1"/>
  <c r="DI17" i="8" a="1"/>
  <c r="DI17" i="8" s="1"/>
  <c r="DI17" i="18"/>
  <c r="DA17" i="2"/>
  <c r="DA17" i="6" a="1"/>
  <c r="DA17" i="6" s="1"/>
  <c r="DA17" i="8" a="1"/>
  <c r="DA17" i="8" s="1"/>
  <c r="DA17" i="18"/>
  <c r="CS17" i="2"/>
  <c r="CS17" i="6" a="1"/>
  <c r="CS17" i="6" s="1"/>
  <c r="CS17" i="8" a="1"/>
  <c r="CS17" i="8" s="1"/>
  <c r="CS17" i="18"/>
  <c r="CK17" i="2"/>
  <c r="CK17" i="6" a="1"/>
  <c r="CK17" i="6" s="1"/>
  <c r="CK17" i="8" a="1"/>
  <c r="CK17" i="8" s="1"/>
  <c r="CK17" i="18"/>
  <c r="CC17" i="2"/>
  <c r="CC17" i="6" a="1"/>
  <c r="CC17" i="6" s="1"/>
  <c r="CC17" i="8" a="1"/>
  <c r="CC17" i="8" s="1"/>
  <c r="CC17" i="18"/>
  <c r="BU17" i="2"/>
  <c r="BU17" i="6" a="1"/>
  <c r="BU17" i="6" s="1"/>
  <c r="BU17" i="8" a="1"/>
  <c r="BU17" i="8" s="1"/>
  <c r="BU17" i="18"/>
  <c r="BM17" i="2"/>
  <c r="BM17" i="6" a="1"/>
  <c r="BM17" i="6" s="1"/>
  <c r="BM17" i="8" a="1"/>
  <c r="BM17" i="8" s="1"/>
  <c r="BM17" i="18"/>
  <c r="BE17" i="2"/>
  <c r="BE17" i="6" a="1"/>
  <c r="BE17" i="6" s="1"/>
  <c r="BE17" i="8" a="1"/>
  <c r="BE17" i="8" s="1"/>
  <c r="BE17" i="18"/>
  <c r="AW17" i="2"/>
  <c r="AW17" i="6" a="1"/>
  <c r="AW17" i="6" s="1"/>
  <c r="AW17" i="8" a="1"/>
  <c r="AW17" i="8" s="1"/>
  <c r="AW17" i="18"/>
  <c r="AO17" i="2"/>
  <c r="AO17" i="6" a="1"/>
  <c r="AO17" i="6" s="1"/>
  <c r="AO17" i="8" a="1"/>
  <c r="AO17" i="8" s="1"/>
  <c r="AO17" i="18"/>
  <c r="AG17" i="2"/>
  <c r="AG17" i="6" a="1"/>
  <c r="AG17" i="6" s="1"/>
  <c r="AG17" i="8" a="1"/>
  <c r="AG17" i="8" s="1"/>
  <c r="AG17" i="18"/>
  <c r="Y17" i="2"/>
  <c r="Y17" i="6" a="1"/>
  <c r="Y17" i="6" s="1"/>
  <c r="Y17" i="8" a="1"/>
  <c r="Y17" i="8" s="1"/>
  <c r="Y17" i="18"/>
  <c r="Q17" i="2"/>
  <c r="Q17" i="6" a="1"/>
  <c r="Q17" i="6" s="1"/>
  <c r="Q17" i="8" a="1"/>
  <c r="Q17" i="8" s="1"/>
  <c r="Q17" i="18"/>
  <c r="I17" i="2"/>
  <c r="I17" i="6" a="1"/>
  <c r="I17" i="6" s="1"/>
  <c r="I17" i="8" a="1"/>
  <c r="I17" i="8" s="1"/>
  <c r="I17" i="18"/>
  <c r="GU16" i="2"/>
  <c r="GU16" i="6" a="1"/>
  <c r="GU16" i="6" s="1"/>
  <c r="GU16" i="8" a="1"/>
  <c r="GU16" i="8" s="1"/>
  <c r="GU16" i="18" a="1"/>
  <c r="GU16" i="18" s="1"/>
  <c r="GM16" i="2"/>
  <c r="GM16" i="6" a="1"/>
  <c r="GM16" i="6" s="1"/>
  <c r="GM16" i="8" a="1"/>
  <c r="GM16" i="8" s="1"/>
  <c r="GM16" i="18" a="1"/>
  <c r="GM16" i="18" s="1"/>
  <c r="GE16" i="2"/>
  <c r="GE16" i="6" a="1"/>
  <c r="GE16" i="6" s="1"/>
  <c r="GE16" i="18" a="1"/>
  <c r="GE16" i="18" s="1"/>
  <c r="GE16" i="8" a="1"/>
  <c r="GE16" i="8" s="1"/>
  <c r="FW16" i="2"/>
  <c r="FW16" i="6" a="1"/>
  <c r="FW16" i="6" s="1"/>
  <c r="FW16" i="8" a="1"/>
  <c r="FW16" i="8" s="1"/>
  <c r="FW16" i="18" a="1"/>
  <c r="FW16" i="18" s="1"/>
  <c r="FO16" i="2"/>
  <c r="FO16" i="6" a="1"/>
  <c r="FO16" i="6" s="1"/>
  <c r="FO16" i="8" a="1"/>
  <c r="FO16" i="8" s="1"/>
  <c r="FO16" i="18" a="1"/>
  <c r="FO16" i="18" s="1"/>
  <c r="FG16" i="2"/>
  <c r="FG16" i="6" a="1"/>
  <c r="FG16" i="6" s="1"/>
  <c r="FG16" i="8" a="1"/>
  <c r="FG16" i="8" s="1"/>
  <c r="FG16" i="18" a="1"/>
  <c r="FG16" i="18" s="1"/>
  <c r="EY16" i="2"/>
  <c r="EY16" i="6" a="1"/>
  <c r="EY16" i="6" s="1"/>
  <c r="EY16" i="8" a="1"/>
  <c r="EY16" i="8" s="1"/>
  <c r="EY16" i="18" a="1"/>
  <c r="EY16" i="18" s="1"/>
  <c r="EQ16" i="2"/>
  <c r="EQ16" i="6" a="1"/>
  <c r="EQ16" i="6" s="1"/>
  <c r="EQ16" i="8" a="1"/>
  <c r="EQ16" i="8" s="1"/>
  <c r="EQ16" i="18" a="1"/>
  <c r="EQ16" i="18" s="1"/>
  <c r="EI16" i="2"/>
  <c r="EI16" i="6" a="1"/>
  <c r="EI16" i="6" s="1"/>
  <c r="EI16" i="8" a="1"/>
  <c r="EI16" i="8" s="1"/>
  <c r="EI16" i="18"/>
  <c r="EA16" i="2"/>
  <c r="EA16" i="6" a="1"/>
  <c r="EA16" i="6" s="1"/>
  <c r="EA16" i="8" a="1"/>
  <c r="EA16" i="8" s="1"/>
  <c r="EA16" i="18"/>
  <c r="DS16" i="2"/>
  <c r="DS16" i="6" a="1"/>
  <c r="DS16" i="6" s="1"/>
  <c r="DS16" i="8" a="1"/>
  <c r="DS16" i="8" s="1"/>
  <c r="DS16" i="18"/>
  <c r="DK16" i="2"/>
  <c r="DK16" i="6" a="1"/>
  <c r="DK16" i="6" s="1"/>
  <c r="DK16" i="8" a="1"/>
  <c r="DK16" i="8" s="1"/>
  <c r="DK16" i="18"/>
  <c r="DC16" i="2"/>
  <c r="DC16" i="6" a="1"/>
  <c r="DC16" i="6" s="1"/>
  <c r="DC16" i="8" a="1"/>
  <c r="DC16" i="8" s="1"/>
  <c r="DC16" i="18"/>
  <c r="CU16" i="2"/>
  <c r="CU16" i="6" a="1"/>
  <c r="CU16" i="6" s="1"/>
  <c r="CU16" i="8" a="1"/>
  <c r="CU16" i="8" s="1"/>
  <c r="CU16" i="18"/>
  <c r="CM16" i="2"/>
  <c r="CM16" i="6" a="1"/>
  <c r="CM16" i="6" s="1"/>
  <c r="CM16" i="8" a="1"/>
  <c r="CM16" i="8" s="1"/>
  <c r="CM16" i="18"/>
  <c r="CE16" i="2"/>
  <c r="CE16" i="6" a="1"/>
  <c r="CE16" i="6" s="1"/>
  <c r="CE16" i="8" a="1"/>
  <c r="CE16" i="8" s="1"/>
  <c r="CE16" i="18"/>
  <c r="BW16" i="2"/>
  <c r="BW16" i="6" a="1"/>
  <c r="BW16" i="6" s="1"/>
  <c r="BW16" i="8" a="1"/>
  <c r="BW16" i="8" s="1"/>
  <c r="BW16" i="18"/>
  <c r="BO16" i="2"/>
  <c r="BO16" i="6" a="1"/>
  <c r="BO16" i="6" s="1"/>
  <c r="BO16" i="8" a="1"/>
  <c r="BO16" i="8" s="1"/>
  <c r="BO16" i="18"/>
  <c r="BG16" i="2"/>
  <c r="BG16" i="6" a="1"/>
  <c r="BG16" i="6" s="1"/>
  <c r="BG16" i="8" a="1"/>
  <c r="BG16" i="8" s="1"/>
  <c r="BG16" i="18"/>
  <c r="AY16" i="2"/>
  <c r="AY16" i="6" a="1"/>
  <c r="AY16" i="6" s="1"/>
  <c r="AY16" i="8" a="1"/>
  <c r="AY16" i="8" s="1"/>
  <c r="AY16" i="18"/>
  <c r="AQ16" i="2"/>
  <c r="AQ16" i="6" a="1"/>
  <c r="AQ16" i="6" s="1"/>
  <c r="AQ16" i="8" a="1"/>
  <c r="AQ16" i="8" s="1"/>
  <c r="AQ16" i="18"/>
  <c r="AI16" i="2"/>
  <c r="AI16" i="6" a="1"/>
  <c r="AI16" i="6" s="1"/>
  <c r="AI16" i="8" a="1"/>
  <c r="AI16" i="8" s="1"/>
  <c r="AI16" i="18"/>
  <c r="AA16" i="2"/>
  <c r="AA16" i="6" a="1"/>
  <c r="AA16" i="6" s="1"/>
  <c r="AA16" i="8" a="1"/>
  <c r="AA16" i="8" s="1"/>
  <c r="AA16" i="18"/>
  <c r="S16" i="2"/>
  <c r="S16" i="6" a="1"/>
  <c r="S16" i="6" s="1"/>
  <c r="S16" i="8" a="1"/>
  <c r="S16" i="8" s="1"/>
  <c r="S16" i="18"/>
  <c r="K16" i="2"/>
  <c r="K16" i="6" a="1"/>
  <c r="K16" i="6" s="1"/>
  <c r="K16" i="8" a="1"/>
  <c r="K16" i="8" s="1"/>
  <c r="K16" i="18"/>
  <c r="GW15" i="2"/>
  <c r="GW15" i="6" a="1"/>
  <c r="GW15" i="6" s="1"/>
  <c r="GW15" i="8" a="1"/>
  <c r="GW15" i="8" s="1"/>
  <c r="GW15" i="18" a="1"/>
  <c r="GW15" i="18" s="1"/>
  <c r="GO15" i="2"/>
  <c r="GO15" i="6" a="1"/>
  <c r="GO15" i="6" s="1"/>
  <c r="GO15" i="8" a="1"/>
  <c r="GO15" i="8" s="1"/>
  <c r="GO15" i="18" a="1"/>
  <c r="GO15" i="18" s="1"/>
  <c r="GG15" i="2"/>
  <c r="GG15" i="6" a="1"/>
  <c r="GG15" i="6" s="1"/>
  <c r="GG15" i="8" a="1"/>
  <c r="GG15" i="8" s="1"/>
  <c r="GG15" i="18" a="1"/>
  <c r="GG15" i="18" s="1"/>
  <c r="FY15" i="2"/>
  <c r="FY15" i="6" a="1"/>
  <c r="FY15" i="6" s="1"/>
  <c r="FY15" i="8" a="1"/>
  <c r="FY15" i="8" s="1"/>
  <c r="FY15" i="18" a="1"/>
  <c r="FY15" i="18" s="1"/>
  <c r="FQ15" i="2"/>
  <c r="FQ15" i="6" a="1"/>
  <c r="FQ15" i="6" s="1"/>
  <c r="FQ15" i="8" a="1"/>
  <c r="FQ15" i="8" s="1"/>
  <c r="FQ15" i="18" a="1"/>
  <c r="FQ15" i="18" s="1"/>
  <c r="FI15" i="2"/>
  <c r="FI15" i="6" a="1"/>
  <c r="FI15" i="6" s="1"/>
  <c r="FI15" i="8" a="1"/>
  <c r="FI15" i="8" s="1"/>
  <c r="FI15" i="18" a="1"/>
  <c r="FI15" i="18" s="1"/>
  <c r="FA15" i="2"/>
  <c r="FA15" i="6" a="1"/>
  <c r="FA15" i="6" s="1"/>
  <c r="FA15" i="8" a="1"/>
  <c r="FA15" i="8" s="1"/>
  <c r="FA15" i="18" a="1"/>
  <c r="FA15" i="18" s="1"/>
  <c r="ES15" i="2"/>
  <c r="ES15" i="6" a="1"/>
  <c r="ES15" i="6" s="1"/>
  <c r="ES15" i="8" a="1"/>
  <c r="ES15" i="8" s="1"/>
  <c r="ES15" i="18" a="1"/>
  <c r="ES15" i="18" s="1"/>
  <c r="EK15" i="2"/>
  <c r="EK15" i="6" a="1"/>
  <c r="EK15" i="6" s="1"/>
  <c r="EK15" i="8" a="1"/>
  <c r="EK15" i="8" s="1"/>
  <c r="EK15" i="18"/>
  <c r="EC15" i="2"/>
  <c r="EC15" i="6" a="1"/>
  <c r="EC15" i="6" s="1"/>
  <c r="EC15" i="8" a="1"/>
  <c r="EC15" i="8" s="1"/>
  <c r="EC15" i="18"/>
  <c r="DU15" i="2"/>
  <c r="DU15" i="6" a="1"/>
  <c r="DU15" i="6" s="1"/>
  <c r="DU15" i="8" a="1"/>
  <c r="DU15" i="8" s="1"/>
  <c r="DU15" i="18"/>
  <c r="DM15" i="2"/>
  <c r="DM15" i="6" a="1"/>
  <c r="DM15" i="6" s="1"/>
  <c r="DM15" i="8" a="1"/>
  <c r="DM15" i="8" s="1"/>
  <c r="DM15" i="18"/>
  <c r="DE15" i="2"/>
  <c r="DE15" i="6" a="1"/>
  <c r="DE15" i="6" s="1"/>
  <c r="DE15" i="8" a="1"/>
  <c r="DE15" i="8" s="1"/>
  <c r="DE15" i="18"/>
  <c r="CW15" i="2"/>
  <c r="CW15" i="6" a="1"/>
  <c r="CW15" i="6" s="1"/>
  <c r="CW15" i="8" a="1"/>
  <c r="CW15" i="8" s="1"/>
  <c r="CW15" i="18"/>
  <c r="CO15" i="2"/>
  <c r="CO15" i="6" a="1"/>
  <c r="CO15" i="6" s="1"/>
  <c r="CO15" i="8" a="1"/>
  <c r="CO15" i="8" s="1"/>
  <c r="CO15" i="18"/>
  <c r="CG15" i="2"/>
  <c r="CG15" i="6" a="1"/>
  <c r="CG15" i="6" s="1"/>
  <c r="CG15" i="8" a="1"/>
  <c r="CG15" i="8" s="1"/>
  <c r="CG15" i="18"/>
  <c r="BY15" i="2"/>
  <c r="BY15" i="6" a="1"/>
  <c r="BY15" i="6" s="1"/>
  <c r="BY15" i="8" a="1"/>
  <c r="BY15" i="8" s="1"/>
  <c r="BY15" i="18"/>
  <c r="BQ15" i="2"/>
  <c r="BQ15" i="6" a="1"/>
  <c r="BQ15" i="6" s="1"/>
  <c r="BQ15" i="8" a="1"/>
  <c r="BQ15" i="8" s="1"/>
  <c r="BQ15" i="18"/>
  <c r="BI15" i="2"/>
  <c r="BI15" i="6" a="1"/>
  <c r="BI15" i="6" s="1"/>
  <c r="BI15" i="8" a="1"/>
  <c r="BI15" i="8" s="1"/>
  <c r="BI15" i="18"/>
  <c r="BA15" i="2"/>
  <c r="BA15" i="6" a="1"/>
  <c r="BA15" i="6" s="1"/>
  <c r="BA15" i="8" a="1"/>
  <c r="BA15" i="8" s="1"/>
  <c r="BA15" i="18"/>
  <c r="AS15" i="2"/>
  <c r="AS15" i="6" a="1"/>
  <c r="AS15" i="6" s="1"/>
  <c r="AS15" i="8" a="1"/>
  <c r="AS15" i="8" s="1"/>
  <c r="AS15" i="18"/>
  <c r="AK15" i="2"/>
  <c r="AK15" i="6" a="1"/>
  <c r="AK15" i="6" s="1"/>
  <c r="AK15" i="8" a="1"/>
  <c r="AK15" i="8" s="1"/>
  <c r="AK15" i="18"/>
  <c r="AC15" i="2"/>
  <c r="AC15" i="6" a="1"/>
  <c r="AC15" i="6" s="1"/>
  <c r="AC15" i="8" a="1"/>
  <c r="AC15" i="8" s="1"/>
  <c r="AC15" i="18"/>
  <c r="U15" i="2"/>
  <c r="U15" i="6" a="1"/>
  <c r="U15" i="6" s="1"/>
  <c r="U15" i="8" a="1"/>
  <c r="U15" i="8" s="1"/>
  <c r="U15" i="18"/>
  <c r="M15" i="2"/>
  <c r="M15" i="6" a="1"/>
  <c r="M15" i="6" s="1"/>
  <c r="M15" i="8" a="1"/>
  <c r="M15" i="8" s="1"/>
  <c r="M15" i="18"/>
  <c r="E15" i="2"/>
  <c r="E15" i="6" a="1"/>
  <c r="E15" i="6" s="1"/>
  <c r="E15" i="8" a="1"/>
  <c r="E15" i="8" s="1"/>
  <c r="E15" i="18"/>
  <c r="GQ14" i="2"/>
  <c r="GQ14" i="6" a="1"/>
  <c r="GQ14" i="6" s="1"/>
  <c r="GQ14" i="8" a="1"/>
  <c r="GQ14" i="8" s="1"/>
  <c r="GQ14" i="18" a="1"/>
  <c r="GQ14" i="18" s="1"/>
  <c r="GI14" i="2"/>
  <c r="GI14" i="6" a="1"/>
  <c r="GI14" i="6" s="1"/>
  <c r="GI14" i="8" a="1"/>
  <c r="GI14" i="8" s="1"/>
  <c r="GI14" i="18" a="1"/>
  <c r="GI14" i="18" s="1"/>
  <c r="GA14" i="2"/>
  <c r="GA14" i="6" a="1"/>
  <c r="GA14" i="6" s="1"/>
  <c r="GA14" i="8" a="1"/>
  <c r="GA14" i="8" s="1"/>
  <c r="GA14" i="18" a="1"/>
  <c r="GA14" i="18" s="1"/>
  <c r="FS14" i="2"/>
  <c r="FS14" i="6" a="1"/>
  <c r="FS14" i="6" s="1"/>
  <c r="FS14" i="8" a="1"/>
  <c r="FS14" i="8" s="1"/>
  <c r="FS14" i="18" a="1"/>
  <c r="FS14" i="18" s="1"/>
  <c r="FK14" i="2"/>
  <c r="FK14" i="6" a="1"/>
  <c r="FK14" i="6" s="1"/>
  <c r="FK14" i="8" a="1"/>
  <c r="FK14" i="8" s="1"/>
  <c r="FK14" i="18" a="1"/>
  <c r="FK14" i="18" s="1"/>
  <c r="FC14" i="2"/>
  <c r="FC14" i="6" a="1"/>
  <c r="FC14" i="6" s="1"/>
  <c r="FC14" i="8" a="1"/>
  <c r="FC14" i="8" s="1"/>
  <c r="FC14" i="18" a="1"/>
  <c r="FC14" i="18" s="1"/>
  <c r="EU14" i="2"/>
  <c r="EU14" i="6" a="1"/>
  <c r="EU14" i="6" s="1"/>
  <c r="EU14" i="8" a="1"/>
  <c r="EU14" i="8" s="1"/>
  <c r="EU14" i="18" a="1"/>
  <c r="EU14" i="18" s="1"/>
  <c r="EM14" i="2"/>
  <c r="EM14" i="6" a="1"/>
  <c r="EM14" i="6" s="1"/>
  <c r="EM14" i="8" a="1"/>
  <c r="EM14" i="8" s="1"/>
  <c r="EM14" i="18"/>
  <c r="EE14" i="2"/>
  <c r="EE14" i="6" a="1"/>
  <c r="EE14" i="6" s="1"/>
  <c r="EE14" i="8" a="1"/>
  <c r="EE14" i="8" s="1"/>
  <c r="EE14" i="18"/>
  <c r="DW14" i="2"/>
  <c r="DW14" i="6" a="1"/>
  <c r="DW14" i="6" s="1"/>
  <c r="DW14" i="8" a="1"/>
  <c r="DW14" i="8" s="1"/>
  <c r="DW14" i="18"/>
  <c r="DO14" i="2"/>
  <c r="DO14" i="6" a="1"/>
  <c r="DO14" i="6" s="1"/>
  <c r="DO14" i="8" a="1"/>
  <c r="DO14" i="8" s="1"/>
  <c r="DO14" i="18"/>
  <c r="DG14" i="2"/>
  <c r="DG14" i="6" a="1"/>
  <c r="DG14" i="6" s="1"/>
  <c r="DG14" i="8" a="1"/>
  <c r="DG14" i="8" s="1"/>
  <c r="DG14" i="18"/>
  <c r="CY14" i="2"/>
  <c r="CY14" i="6" a="1"/>
  <c r="CY14" i="6" s="1"/>
  <c r="CY14" i="8" a="1"/>
  <c r="CY14" i="8" s="1"/>
  <c r="CY14" i="18"/>
  <c r="CQ14" i="2"/>
  <c r="CQ14" i="6" a="1"/>
  <c r="CQ14" i="6" s="1"/>
  <c r="CQ14" i="8" a="1"/>
  <c r="CQ14" i="8" s="1"/>
  <c r="CQ14" i="18"/>
  <c r="CI14" i="2"/>
  <c r="CI14" i="6" a="1"/>
  <c r="CI14" i="6" s="1"/>
  <c r="CI14" i="8" a="1"/>
  <c r="CI14" i="8" s="1"/>
  <c r="CI14" i="18"/>
  <c r="CA14" i="2"/>
  <c r="CA14" i="6" a="1"/>
  <c r="CA14" i="6" s="1"/>
  <c r="CA14" i="8" a="1"/>
  <c r="CA14" i="8" s="1"/>
  <c r="CA14" i="18"/>
  <c r="BS14" i="2"/>
  <c r="BS14" i="6" a="1"/>
  <c r="BS14" i="6" s="1"/>
  <c r="BS14" i="8" a="1"/>
  <c r="BS14" i="8" s="1"/>
  <c r="BS14" i="18"/>
  <c r="C20" i="6" a="1"/>
  <c r="C20" i="6" s="1"/>
  <c r="C20" i="8" a="1"/>
  <c r="C20" i="8" s="1"/>
  <c r="C16" i="6" a="1"/>
  <c r="C16" i="6" s="1"/>
  <c r="C16" i="8" a="1"/>
  <c r="C16" i="8" s="1"/>
  <c r="C16" i="18"/>
  <c r="C16" i="2"/>
  <c r="C12" i="6" a="1"/>
  <c r="C12" i="6" s="1"/>
  <c r="C12" i="8" a="1"/>
  <c r="C12" i="8" s="1"/>
  <c r="C12" i="18"/>
  <c r="C12" i="2"/>
  <c r="C8" i="6" a="1"/>
  <c r="C8" i="6" s="1"/>
  <c r="C8" i="8" a="1"/>
  <c r="C8" i="8" s="1"/>
  <c r="C8" i="18"/>
  <c r="C8" i="2"/>
  <c r="C4" i="6" a="1"/>
  <c r="C4" i="6" s="1"/>
  <c r="C4" i="8" a="1"/>
  <c r="C4" i="8" s="1"/>
  <c r="C4" i="18"/>
  <c r="C4" i="2"/>
  <c r="GQ20" i="6" a="1"/>
  <c r="GQ20" i="6" s="1"/>
  <c r="GQ20" i="8" a="1"/>
  <c r="GQ20" i="8" s="1"/>
  <c r="GQ20" i="18" a="1"/>
  <c r="GQ20" i="18" s="1"/>
  <c r="GI20" i="6" a="1"/>
  <c r="GI20" i="6" s="1"/>
  <c r="GI20" i="8" a="1"/>
  <c r="GI20" i="8" s="1"/>
  <c r="GI20" i="18" a="1"/>
  <c r="GI20" i="18" s="1"/>
  <c r="GA20" i="6" a="1"/>
  <c r="GA20" i="6" s="1"/>
  <c r="GA20" i="18" a="1"/>
  <c r="GA20" i="18" s="1"/>
  <c r="GA20" i="8" a="1"/>
  <c r="GA20" i="8" s="1"/>
  <c r="FS20" i="6" a="1"/>
  <c r="FS20" i="6" s="1"/>
  <c r="FS20" i="8" a="1"/>
  <c r="FS20" i="8" s="1"/>
  <c r="FS20" i="18" a="1"/>
  <c r="FS20" i="18" s="1"/>
  <c r="FK20" i="6" a="1"/>
  <c r="FK20" i="6" s="1"/>
  <c r="FK20" i="8" a="1"/>
  <c r="FK20" i="8" s="1"/>
  <c r="FK20" i="18" a="1"/>
  <c r="FK20" i="18" s="1"/>
  <c r="FC20" i="6" a="1"/>
  <c r="FC20" i="6" s="1"/>
  <c r="FC20" i="8" a="1"/>
  <c r="FC20" i="8" s="1"/>
  <c r="FC20" i="18" a="1"/>
  <c r="FC20" i="18" s="1"/>
  <c r="EU20" i="6" a="1"/>
  <c r="EU20" i="6" s="1"/>
  <c r="EU20" i="8" a="1"/>
  <c r="EU20" i="8" s="1"/>
  <c r="EU20" i="18" a="1"/>
  <c r="EU20" i="18" s="1"/>
  <c r="EM20" i="6" a="1"/>
  <c r="EM20" i="6" s="1"/>
  <c r="EM20" i="8" a="1"/>
  <c r="EM20" i="8" s="1"/>
  <c r="EE20" i="6" a="1"/>
  <c r="EE20" i="6" s="1"/>
  <c r="EE20" i="8" a="1"/>
  <c r="EE20" i="8" s="1"/>
  <c r="DW20" i="6" a="1"/>
  <c r="DW20" i="6" s="1"/>
  <c r="DW20" i="8" a="1"/>
  <c r="DW20" i="8" s="1"/>
  <c r="DO20" i="6" a="1"/>
  <c r="DO20" i="6" s="1"/>
  <c r="DO20" i="8" a="1"/>
  <c r="DO20" i="8" s="1"/>
  <c r="DG20" i="6" a="1"/>
  <c r="DG20" i="6" s="1"/>
  <c r="DG20" i="8" a="1"/>
  <c r="DG20" i="8" s="1"/>
  <c r="CY20" i="6" a="1"/>
  <c r="CY20" i="6" s="1"/>
  <c r="CY20" i="8" a="1"/>
  <c r="CY20" i="8" s="1"/>
  <c r="CQ20" i="6" a="1"/>
  <c r="CQ20" i="6" s="1"/>
  <c r="CQ20" i="8" a="1"/>
  <c r="CQ20" i="8" s="1"/>
  <c r="CI20" i="6" a="1"/>
  <c r="CI20" i="6" s="1"/>
  <c r="CI20" i="8" a="1"/>
  <c r="CI20" i="8" s="1"/>
  <c r="CA20" i="6" a="1"/>
  <c r="CA20" i="6" s="1"/>
  <c r="CA20" i="8" a="1"/>
  <c r="CA20" i="8" s="1"/>
  <c r="BS20" i="6" a="1"/>
  <c r="BS20" i="6" s="1"/>
  <c r="BS20" i="8" a="1"/>
  <c r="BS20" i="8" s="1"/>
  <c r="BK20" i="6" a="1"/>
  <c r="BK20" i="6" s="1"/>
  <c r="BK20" i="8" a="1"/>
  <c r="BK20" i="8" s="1"/>
  <c r="BC20" i="6" a="1"/>
  <c r="BC20" i="6" s="1"/>
  <c r="BC20" i="8" a="1"/>
  <c r="BC20" i="8" s="1"/>
  <c r="AU20" i="6" a="1"/>
  <c r="AU20" i="6" s="1"/>
  <c r="AU20" i="8" a="1"/>
  <c r="AU20" i="8" s="1"/>
  <c r="AM20" i="6" a="1"/>
  <c r="AM20" i="6" s="1"/>
  <c r="AM20" i="8" a="1"/>
  <c r="AM20" i="8" s="1"/>
  <c r="AE20" i="6" a="1"/>
  <c r="AE20" i="6" s="1"/>
  <c r="AE20" i="8" a="1"/>
  <c r="AE20" i="8" s="1"/>
  <c r="W20" i="6" a="1"/>
  <c r="W20" i="6" s="1"/>
  <c r="W20" i="8" a="1"/>
  <c r="W20" i="8" s="1"/>
  <c r="O20" i="6" a="1"/>
  <c r="O20" i="6" s="1"/>
  <c r="O20" i="8" a="1"/>
  <c r="O20" i="8" s="1"/>
  <c r="G20" i="6" a="1"/>
  <c r="G20" i="6" s="1"/>
  <c r="G20" i="8" a="1"/>
  <c r="G20" i="8" s="1"/>
  <c r="GS19" i="2"/>
  <c r="GS19" i="6" a="1"/>
  <c r="GS19" i="6" s="1"/>
  <c r="GS19" i="8" a="1"/>
  <c r="GS19" i="8" s="1"/>
  <c r="GS19" i="18" a="1"/>
  <c r="GS19" i="18" s="1"/>
  <c r="GK19" i="2"/>
  <c r="GK19" i="6" a="1"/>
  <c r="GK19" i="6" s="1"/>
  <c r="GK19" i="8" a="1"/>
  <c r="GK19" i="8" s="1"/>
  <c r="GK19" i="18" a="1"/>
  <c r="GK19" i="18" s="1"/>
  <c r="GC19" i="2"/>
  <c r="GC19" i="6" a="1"/>
  <c r="GC19" i="6" s="1"/>
  <c r="GC19" i="8" a="1"/>
  <c r="GC19" i="8" s="1"/>
  <c r="GC19" i="18" a="1"/>
  <c r="GC19" i="18" s="1"/>
  <c r="FU19" i="2"/>
  <c r="FU19" i="6" a="1"/>
  <c r="FU19" i="6" s="1"/>
  <c r="FU19" i="8" a="1"/>
  <c r="FU19" i="8" s="1"/>
  <c r="FU19" i="18" a="1"/>
  <c r="FU19" i="18" s="1"/>
  <c r="FM19" i="2"/>
  <c r="FM19" i="6" a="1"/>
  <c r="FM19" i="6" s="1"/>
  <c r="FM19" i="8" a="1"/>
  <c r="FM19" i="8" s="1"/>
  <c r="FM19" i="18" a="1"/>
  <c r="FM19" i="18" s="1"/>
  <c r="FE19" i="2"/>
  <c r="FE19" i="6" a="1"/>
  <c r="FE19" i="6" s="1"/>
  <c r="FE19" i="8" a="1"/>
  <c r="FE19" i="8" s="1"/>
  <c r="FE19" i="18" a="1"/>
  <c r="FE19" i="18" s="1"/>
  <c r="EW19" i="2"/>
  <c r="EW19" i="6" a="1"/>
  <c r="EW19" i="6" s="1"/>
  <c r="EW19" i="8" a="1"/>
  <c r="EW19" i="8" s="1"/>
  <c r="EW19" i="18" a="1"/>
  <c r="EW19" i="18" s="1"/>
  <c r="EO19" i="2"/>
  <c r="EO19" i="6" a="1"/>
  <c r="EO19" i="6" s="1"/>
  <c r="EO19" i="8" a="1"/>
  <c r="EO19" i="8" s="1"/>
  <c r="EO19" i="18"/>
  <c r="EG19" i="2"/>
  <c r="EG19" i="6" a="1"/>
  <c r="EG19" i="6" s="1"/>
  <c r="EG19" i="8" a="1"/>
  <c r="EG19" i="8" s="1"/>
  <c r="EG19" i="18"/>
  <c r="DY19" i="2"/>
  <c r="DY19" i="6" a="1"/>
  <c r="DY19" i="6" s="1"/>
  <c r="DY19" i="8" a="1"/>
  <c r="DY19" i="8" s="1"/>
  <c r="DY19" i="18"/>
  <c r="DQ19" i="2"/>
  <c r="DQ19" i="6" a="1"/>
  <c r="DQ19" i="6" s="1"/>
  <c r="DQ19" i="8" a="1"/>
  <c r="DQ19" i="8" s="1"/>
  <c r="DQ19" i="18"/>
  <c r="DI19" i="2"/>
  <c r="DI19" i="6" a="1"/>
  <c r="DI19" i="6" s="1"/>
  <c r="DI19" i="8" a="1"/>
  <c r="DI19" i="8" s="1"/>
  <c r="DI19" i="18"/>
  <c r="DA19" i="2"/>
  <c r="DA19" i="6" a="1"/>
  <c r="DA19" i="6" s="1"/>
  <c r="DA19" i="8" a="1"/>
  <c r="DA19" i="8" s="1"/>
  <c r="DA19" i="18"/>
  <c r="CS19" i="2"/>
  <c r="CS19" i="6" a="1"/>
  <c r="CS19" i="6" s="1"/>
  <c r="CS19" i="8" a="1"/>
  <c r="CS19" i="8" s="1"/>
  <c r="CS19" i="18"/>
  <c r="CK19" i="2"/>
  <c r="CK19" i="6" a="1"/>
  <c r="CK19" i="6" s="1"/>
  <c r="CK19" i="8" a="1"/>
  <c r="CK19" i="8" s="1"/>
  <c r="CK19" i="18"/>
  <c r="CC19" i="2"/>
  <c r="CC19" i="6" a="1"/>
  <c r="CC19" i="6" s="1"/>
  <c r="CC19" i="8" a="1"/>
  <c r="CC19" i="8" s="1"/>
  <c r="CC19" i="18"/>
  <c r="BU19" i="2"/>
  <c r="BU19" i="6" a="1"/>
  <c r="BU19" i="6" s="1"/>
  <c r="BU19" i="8" a="1"/>
  <c r="BU19" i="8" s="1"/>
  <c r="BU19" i="18"/>
  <c r="BM19" i="2"/>
  <c r="BM19" i="6" a="1"/>
  <c r="BM19" i="6" s="1"/>
  <c r="BM19" i="8" a="1"/>
  <c r="BM19" i="8" s="1"/>
  <c r="BM19" i="18"/>
  <c r="BE19" i="2"/>
  <c r="BE19" i="6" a="1"/>
  <c r="BE19" i="6" s="1"/>
  <c r="BE19" i="8" a="1"/>
  <c r="BE19" i="8" s="1"/>
  <c r="BE19" i="18"/>
  <c r="AW19" i="2"/>
  <c r="AW19" i="6" a="1"/>
  <c r="AW19" i="6" s="1"/>
  <c r="AW19" i="8" a="1"/>
  <c r="AW19" i="8" s="1"/>
  <c r="AW19" i="18"/>
  <c r="AO19" i="2"/>
  <c r="AO19" i="6" a="1"/>
  <c r="AO19" i="6" s="1"/>
  <c r="AO19" i="8" a="1"/>
  <c r="AO19" i="8" s="1"/>
  <c r="AO19" i="18"/>
  <c r="AG19" i="2"/>
  <c r="AG19" i="6" a="1"/>
  <c r="AG19" i="6" s="1"/>
  <c r="AG19" i="8" a="1"/>
  <c r="AG19" i="8" s="1"/>
  <c r="AG19" i="18"/>
  <c r="Y19" i="2"/>
  <c r="Y19" i="6" a="1"/>
  <c r="Y19" i="6" s="1"/>
  <c r="Y19" i="8" a="1"/>
  <c r="Y19" i="8" s="1"/>
  <c r="Y19" i="18"/>
  <c r="Q19" i="2"/>
  <c r="Q19" i="6" a="1"/>
  <c r="Q19" i="6" s="1"/>
  <c r="Q19" i="8" a="1"/>
  <c r="Q19" i="8" s="1"/>
  <c r="Q19" i="18"/>
  <c r="I19" i="2"/>
  <c r="I19" i="6" a="1"/>
  <c r="I19" i="6" s="1"/>
  <c r="I19" i="8" a="1"/>
  <c r="I19" i="8" s="1"/>
  <c r="I19" i="18"/>
  <c r="GU18" i="2"/>
  <c r="GU18" i="6" a="1"/>
  <c r="GU18" i="6" s="1"/>
  <c r="GU18" i="8" a="1"/>
  <c r="GU18" i="8" s="1"/>
  <c r="GU18" i="18" a="1"/>
  <c r="GU18" i="18" s="1"/>
  <c r="GM18" i="2"/>
  <c r="GM18" i="6" a="1"/>
  <c r="GM18" i="6" s="1"/>
  <c r="GM18" i="8" a="1"/>
  <c r="GM18" i="8" s="1"/>
  <c r="GM18" i="18" a="1"/>
  <c r="GM18" i="18" s="1"/>
  <c r="GE18" i="2"/>
  <c r="GE18" i="6" a="1"/>
  <c r="GE18" i="6" s="1"/>
  <c r="GE18" i="8" a="1"/>
  <c r="GE18" i="8" s="1"/>
  <c r="GE18" i="18" a="1"/>
  <c r="GE18" i="18" s="1"/>
  <c r="FW18" i="2"/>
  <c r="FW18" i="6" a="1"/>
  <c r="FW18" i="6" s="1"/>
  <c r="FW18" i="8" a="1"/>
  <c r="FW18" i="8" s="1"/>
  <c r="FW18" i="18" a="1"/>
  <c r="FW18" i="18" s="1"/>
  <c r="FO18" i="2"/>
  <c r="FO18" i="6" a="1"/>
  <c r="FO18" i="6" s="1"/>
  <c r="FO18" i="8" a="1"/>
  <c r="FO18" i="8" s="1"/>
  <c r="FO18" i="18" a="1"/>
  <c r="FO18" i="18" s="1"/>
  <c r="FG18" i="2"/>
  <c r="FG18" i="6" a="1"/>
  <c r="FG18" i="6" s="1"/>
  <c r="FG18" i="8" a="1"/>
  <c r="FG18" i="8" s="1"/>
  <c r="FG18" i="18" a="1"/>
  <c r="FG18" i="18" s="1"/>
  <c r="EY18" i="2"/>
  <c r="EY18" i="6" a="1"/>
  <c r="EY18" i="6" s="1"/>
  <c r="EY18" i="8" a="1"/>
  <c r="EY18" i="8" s="1"/>
  <c r="EY18" i="18" a="1"/>
  <c r="EY18" i="18" s="1"/>
  <c r="EQ18" i="2"/>
  <c r="EQ18" i="6" a="1"/>
  <c r="EQ18" i="6" s="1"/>
  <c r="EQ18" i="8" a="1"/>
  <c r="EQ18" i="8" s="1"/>
  <c r="EQ18" i="18" a="1"/>
  <c r="EQ18" i="18" s="1"/>
  <c r="EI18" i="2"/>
  <c r="EI18" i="6" a="1"/>
  <c r="EI18" i="6" s="1"/>
  <c r="EI18" i="8" a="1"/>
  <c r="EI18" i="8" s="1"/>
  <c r="EI18" i="18"/>
  <c r="EA18" i="2"/>
  <c r="EA18" i="6" a="1"/>
  <c r="EA18" i="6" s="1"/>
  <c r="EA18" i="8" a="1"/>
  <c r="EA18" i="8" s="1"/>
  <c r="EA18" i="18"/>
  <c r="DS18" i="2"/>
  <c r="DS18" i="6" a="1"/>
  <c r="DS18" i="6" s="1"/>
  <c r="DS18" i="8" a="1"/>
  <c r="DS18" i="8" s="1"/>
  <c r="DS18" i="18"/>
  <c r="DK18" i="2"/>
  <c r="DK18" i="6" a="1"/>
  <c r="DK18" i="6" s="1"/>
  <c r="DK18" i="8" a="1"/>
  <c r="DK18" i="8" s="1"/>
  <c r="DK18" i="18"/>
  <c r="DC18" i="2"/>
  <c r="DC18" i="6" a="1"/>
  <c r="DC18" i="6" s="1"/>
  <c r="DC18" i="8" a="1"/>
  <c r="DC18" i="8" s="1"/>
  <c r="DC18" i="18"/>
  <c r="CU18" i="2"/>
  <c r="CU18" i="6" a="1"/>
  <c r="CU18" i="6" s="1"/>
  <c r="CU18" i="8" a="1"/>
  <c r="CU18" i="8" s="1"/>
  <c r="CU18" i="18"/>
  <c r="CM18" i="2"/>
  <c r="CM18" i="6" a="1"/>
  <c r="CM18" i="6" s="1"/>
  <c r="CM18" i="8" a="1"/>
  <c r="CM18" i="8" s="1"/>
  <c r="CM18" i="18"/>
  <c r="CE18" i="2"/>
  <c r="CE18" i="6" a="1"/>
  <c r="CE18" i="6" s="1"/>
  <c r="CE18" i="8" a="1"/>
  <c r="CE18" i="8" s="1"/>
  <c r="CE18" i="18"/>
  <c r="BW18" i="2"/>
  <c r="BW18" i="6" a="1"/>
  <c r="BW18" i="6" s="1"/>
  <c r="BW18" i="8" a="1"/>
  <c r="BW18" i="8" s="1"/>
  <c r="BW18" i="18"/>
  <c r="BO18" i="2"/>
  <c r="BO18" i="6" a="1"/>
  <c r="BO18" i="6" s="1"/>
  <c r="BO18" i="8" a="1"/>
  <c r="BO18" i="8" s="1"/>
  <c r="BO18" i="18"/>
  <c r="BG18" i="2"/>
  <c r="BG18" i="6" a="1"/>
  <c r="BG18" i="6" s="1"/>
  <c r="BG18" i="8" a="1"/>
  <c r="BG18" i="8" s="1"/>
  <c r="BG18" i="18"/>
  <c r="AY18" i="2"/>
  <c r="AY18" i="6" a="1"/>
  <c r="AY18" i="6" s="1"/>
  <c r="AY18" i="8" a="1"/>
  <c r="AY18" i="8" s="1"/>
  <c r="AY18" i="18"/>
  <c r="AQ18" i="2"/>
  <c r="AQ18" i="6" a="1"/>
  <c r="AQ18" i="6" s="1"/>
  <c r="AQ18" i="8" a="1"/>
  <c r="AQ18" i="8" s="1"/>
  <c r="AQ18" i="18"/>
  <c r="AI18" i="2"/>
  <c r="AI18" i="6" a="1"/>
  <c r="AI18" i="6" s="1"/>
  <c r="AI18" i="8" a="1"/>
  <c r="AI18" i="8" s="1"/>
  <c r="AI18" i="18"/>
  <c r="AA18" i="2"/>
  <c r="AA18" i="6" a="1"/>
  <c r="AA18" i="6" s="1"/>
  <c r="AA18" i="8" a="1"/>
  <c r="AA18" i="8" s="1"/>
  <c r="AA18" i="18"/>
  <c r="S18" i="2"/>
  <c r="S18" i="6" a="1"/>
  <c r="S18" i="6" s="1"/>
  <c r="S18" i="8" a="1"/>
  <c r="S18" i="8" s="1"/>
  <c r="S18" i="18"/>
  <c r="K18" i="2"/>
  <c r="K18" i="6" a="1"/>
  <c r="K18" i="6" s="1"/>
  <c r="K18" i="8" a="1"/>
  <c r="K18" i="8" s="1"/>
  <c r="K18" i="18"/>
  <c r="GW17" i="2"/>
  <c r="GW17" i="6" a="1"/>
  <c r="GW17" i="6" s="1"/>
  <c r="GW17" i="8" a="1"/>
  <c r="GW17" i="8" s="1"/>
  <c r="GW17" i="18" a="1"/>
  <c r="GW17" i="18" s="1"/>
  <c r="GO17" i="2"/>
  <c r="GO17" i="6" a="1"/>
  <c r="GO17" i="6" s="1"/>
  <c r="GO17" i="8" a="1"/>
  <c r="GO17" i="8" s="1"/>
  <c r="GO17" i="18" a="1"/>
  <c r="GO17" i="18" s="1"/>
  <c r="GG17" i="2"/>
  <c r="GG17" i="6" a="1"/>
  <c r="GG17" i="6" s="1"/>
  <c r="GG17" i="8" a="1"/>
  <c r="GG17" i="8" s="1"/>
  <c r="GG17" i="18" a="1"/>
  <c r="GG17" i="18" s="1"/>
  <c r="FY17" i="2"/>
  <c r="FY17" i="6" a="1"/>
  <c r="FY17" i="6" s="1"/>
  <c r="FY17" i="8" a="1"/>
  <c r="FY17" i="8" s="1"/>
  <c r="FY17" i="18" a="1"/>
  <c r="FY17" i="18" s="1"/>
  <c r="FQ17" i="2"/>
  <c r="FQ17" i="6" a="1"/>
  <c r="FQ17" i="6" s="1"/>
  <c r="FQ17" i="8" a="1"/>
  <c r="FQ17" i="8" s="1"/>
  <c r="FQ17" i="18" a="1"/>
  <c r="FQ17" i="18" s="1"/>
  <c r="FI17" i="2"/>
  <c r="FI17" i="6" a="1"/>
  <c r="FI17" i="6" s="1"/>
  <c r="FI17" i="18" a="1"/>
  <c r="FI17" i="18" s="1"/>
  <c r="FI17" i="8" a="1"/>
  <c r="FI17" i="8" s="1"/>
  <c r="FA17" i="2"/>
  <c r="FA17" i="6" a="1"/>
  <c r="FA17" i="6" s="1"/>
  <c r="FA17" i="18" a="1"/>
  <c r="FA17" i="18" s="1"/>
  <c r="FA17" i="8" a="1"/>
  <c r="FA17" i="8" s="1"/>
  <c r="ES17" i="2"/>
  <c r="ES17" i="6" a="1"/>
  <c r="ES17" i="6" s="1"/>
  <c r="ES17" i="18" a="1"/>
  <c r="ES17" i="18" s="1"/>
  <c r="ES17" i="8" a="1"/>
  <c r="ES17" i="8" s="1"/>
  <c r="EK17" i="2"/>
  <c r="EK17" i="6" a="1"/>
  <c r="EK17" i="6" s="1"/>
  <c r="EK17" i="8" a="1"/>
  <c r="EK17" i="8" s="1"/>
  <c r="EK17" i="18"/>
  <c r="EC17" i="2"/>
  <c r="EC17" i="6" a="1"/>
  <c r="EC17" i="6" s="1"/>
  <c r="EC17" i="8" a="1"/>
  <c r="EC17" i="8" s="1"/>
  <c r="EC17" i="18"/>
  <c r="DU17" i="2"/>
  <c r="DU17" i="6" a="1"/>
  <c r="DU17" i="6" s="1"/>
  <c r="DU17" i="8" a="1"/>
  <c r="DU17" i="8" s="1"/>
  <c r="DU17" i="18"/>
  <c r="DM17" i="2"/>
  <c r="DM17" i="6" a="1"/>
  <c r="DM17" i="6" s="1"/>
  <c r="DM17" i="8" a="1"/>
  <c r="DM17" i="8" s="1"/>
  <c r="DM17" i="18"/>
  <c r="DE17" i="2"/>
  <c r="DE17" i="6" a="1"/>
  <c r="DE17" i="6" s="1"/>
  <c r="DE17" i="8" a="1"/>
  <c r="DE17" i="8" s="1"/>
  <c r="DE17" i="18"/>
  <c r="CW17" i="2"/>
  <c r="CW17" i="6" a="1"/>
  <c r="CW17" i="6" s="1"/>
  <c r="CW17" i="8" a="1"/>
  <c r="CW17" i="8" s="1"/>
  <c r="CW17" i="18"/>
  <c r="CO17" i="2"/>
  <c r="CO17" i="6" a="1"/>
  <c r="CO17" i="6" s="1"/>
  <c r="CO17" i="8" a="1"/>
  <c r="CO17" i="8" s="1"/>
  <c r="CO17" i="18"/>
  <c r="CG17" i="2"/>
  <c r="CG17" i="6" a="1"/>
  <c r="CG17" i="6" s="1"/>
  <c r="CG17" i="8" a="1"/>
  <c r="CG17" i="8" s="1"/>
  <c r="CG17" i="18"/>
  <c r="BY17" i="2"/>
  <c r="BY17" i="6" a="1"/>
  <c r="BY17" i="6" s="1"/>
  <c r="BY17" i="8" a="1"/>
  <c r="BY17" i="8" s="1"/>
  <c r="BY17" i="18"/>
  <c r="BQ17" i="2"/>
  <c r="BQ17" i="6" a="1"/>
  <c r="BQ17" i="6" s="1"/>
  <c r="BQ17" i="8" a="1"/>
  <c r="BQ17" i="8" s="1"/>
  <c r="BQ17" i="18"/>
  <c r="BI17" i="2"/>
  <c r="BI17" i="6" a="1"/>
  <c r="BI17" i="6" s="1"/>
  <c r="BI17" i="8" a="1"/>
  <c r="BI17" i="8" s="1"/>
  <c r="BI17" i="18"/>
  <c r="BA17" i="2"/>
  <c r="BA17" i="6" a="1"/>
  <c r="BA17" i="6" s="1"/>
  <c r="BA17" i="8" a="1"/>
  <c r="BA17" i="8" s="1"/>
  <c r="BA17" i="18"/>
  <c r="AS17" i="2"/>
  <c r="AS17" i="6" a="1"/>
  <c r="AS17" i="6" s="1"/>
  <c r="AS17" i="8" a="1"/>
  <c r="AS17" i="8" s="1"/>
  <c r="AS17" i="18"/>
  <c r="AK17" i="2"/>
  <c r="AK17" i="6" a="1"/>
  <c r="AK17" i="6" s="1"/>
  <c r="AK17" i="8" a="1"/>
  <c r="AK17" i="8" s="1"/>
  <c r="AK17" i="18"/>
  <c r="AC17" i="2"/>
  <c r="AC17" i="6" a="1"/>
  <c r="AC17" i="6" s="1"/>
  <c r="AC17" i="8" a="1"/>
  <c r="AC17" i="8" s="1"/>
  <c r="AC17" i="18"/>
  <c r="U17" i="2"/>
  <c r="U17" i="6" a="1"/>
  <c r="U17" i="6" s="1"/>
  <c r="U17" i="8" a="1"/>
  <c r="U17" i="8" s="1"/>
  <c r="U17" i="18"/>
  <c r="M17" i="2"/>
  <c r="M17" i="6" a="1"/>
  <c r="M17" i="6" s="1"/>
  <c r="M17" i="8" a="1"/>
  <c r="M17" i="8" s="1"/>
  <c r="M17" i="18"/>
  <c r="E17" i="2"/>
  <c r="E17" i="6" a="1"/>
  <c r="E17" i="6" s="1"/>
  <c r="E17" i="8" a="1"/>
  <c r="E17" i="8" s="1"/>
  <c r="E17" i="18"/>
  <c r="GQ16" i="2"/>
  <c r="GQ16" i="6" a="1"/>
  <c r="GQ16" i="6" s="1"/>
  <c r="GQ16" i="8" a="1"/>
  <c r="GQ16" i="8" s="1"/>
  <c r="GQ16" i="18" a="1"/>
  <c r="GQ16" i="18" s="1"/>
  <c r="GI16" i="2"/>
  <c r="GI16" i="6" a="1"/>
  <c r="GI16" i="6" s="1"/>
  <c r="GI16" i="18" a="1"/>
  <c r="GI16" i="18" s="1"/>
  <c r="GI16" i="8" a="1"/>
  <c r="GI16" i="8" s="1"/>
  <c r="GA16" i="2"/>
  <c r="GA16" i="6" a="1"/>
  <c r="GA16" i="6" s="1"/>
  <c r="GA16" i="18" a="1"/>
  <c r="GA16" i="18" s="1"/>
  <c r="GA16" i="8" a="1"/>
  <c r="GA16" i="8" s="1"/>
  <c r="FS16" i="2"/>
  <c r="FS16" i="6" a="1"/>
  <c r="FS16" i="6" s="1"/>
  <c r="FS16" i="18" a="1"/>
  <c r="FS16" i="18" s="1"/>
  <c r="FS16" i="8" a="1"/>
  <c r="FS16" i="8" s="1"/>
  <c r="FK16" i="2"/>
  <c r="FK16" i="6" a="1"/>
  <c r="FK16" i="6" s="1"/>
  <c r="FK16" i="8" a="1"/>
  <c r="FK16" i="8" s="1"/>
  <c r="FK16" i="18" a="1"/>
  <c r="FK16" i="18" s="1"/>
  <c r="FC16" i="2"/>
  <c r="FC16" i="6" a="1"/>
  <c r="FC16" i="6" s="1"/>
  <c r="FC16" i="8" a="1"/>
  <c r="FC16" i="8" s="1"/>
  <c r="FC16" i="18" a="1"/>
  <c r="FC16" i="18" s="1"/>
  <c r="EU16" i="2"/>
  <c r="EU16" i="6" a="1"/>
  <c r="EU16" i="6" s="1"/>
  <c r="EU16" i="8" a="1"/>
  <c r="EU16" i="8" s="1"/>
  <c r="EU16" i="18" a="1"/>
  <c r="EU16" i="18" s="1"/>
  <c r="EM16" i="2"/>
  <c r="EM16" i="6" a="1"/>
  <c r="EM16" i="6" s="1"/>
  <c r="EM16" i="8" a="1"/>
  <c r="EM16" i="8" s="1"/>
  <c r="EM16" i="18"/>
  <c r="EE16" i="2"/>
  <c r="EE16" i="6" a="1"/>
  <c r="EE16" i="6" s="1"/>
  <c r="EE16" i="8" a="1"/>
  <c r="EE16" i="8" s="1"/>
  <c r="EE16" i="18"/>
  <c r="DW16" i="2"/>
  <c r="DW16" i="6" a="1"/>
  <c r="DW16" i="6" s="1"/>
  <c r="DW16" i="8" a="1"/>
  <c r="DW16" i="8" s="1"/>
  <c r="DW16" i="18"/>
  <c r="DO16" i="2"/>
  <c r="DO16" i="6" a="1"/>
  <c r="DO16" i="6" s="1"/>
  <c r="DO16" i="8" a="1"/>
  <c r="DO16" i="8" s="1"/>
  <c r="DO16" i="18"/>
  <c r="DG16" i="2"/>
  <c r="DG16" i="6" a="1"/>
  <c r="DG16" i="6" s="1"/>
  <c r="DG16" i="8" a="1"/>
  <c r="DG16" i="8" s="1"/>
  <c r="DG16" i="18"/>
  <c r="CY16" i="2"/>
  <c r="CY16" i="6" a="1"/>
  <c r="CY16" i="6" s="1"/>
  <c r="CY16" i="8" a="1"/>
  <c r="CY16" i="8" s="1"/>
  <c r="CY16" i="18"/>
  <c r="CQ16" i="2"/>
  <c r="CQ16" i="6" a="1"/>
  <c r="CQ16" i="6" s="1"/>
  <c r="CQ16" i="8" a="1"/>
  <c r="CQ16" i="8" s="1"/>
  <c r="CQ16" i="18"/>
  <c r="CI16" i="2"/>
  <c r="CI16" i="6" a="1"/>
  <c r="CI16" i="6" s="1"/>
  <c r="CI16" i="8" a="1"/>
  <c r="CI16" i="8" s="1"/>
  <c r="CI16" i="18"/>
  <c r="CA16" i="2"/>
  <c r="CA16" i="6" a="1"/>
  <c r="CA16" i="6" s="1"/>
  <c r="CA16" i="8" a="1"/>
  <c r="CA16" i="8" s="1"/>
  <c r="CA16" i="18"/>
  <c r="BS16" i="2"/>
  <c r="BS16" i="6" a="1"/>
  <c r="BS16" i="6" s="1"/>
  <c r="BS16" i="8" a="1"/>
  <c r="BS16" i="8" s="1"/>
  <c r="BS16" i="18"/>
  <c r="BK16" i="2"/>
  <c r="BK16" i="6" a="1"/>
  <c r="BK16" i="6" s="1"/>
  <c r="BK16" i="8" a="1"/>
  <c r="BK16" i="8" s="1"/>
  <c r="BK16" i="18"/>
  <c r="BC16" i="2"/>
  <c r="BC16" i="6" a="1"/>
  <c r="BC16" i="6" s="1"/>
  <c r="BC16" i="8" a="1"/>
  <c r="BC16" i="8" s="1"/>
  <c r="BC16" i="18"/>
  <c r="AU16" i="2"/>
  <c r="AU16" i="6" a="1"/>
  <c r="AU16" i="6" s="1"/>
  <c r="AU16" i="8" a="1"/>
  <c r="AU16" i="8" s="1"/>
  <c r="AU16" i="18"/>
  <c r="AM16" i="2"/>
  <c r="AM16" i="6" a="1"/>
  <c r="AM16" i="6" s="1"/>
  <c r="AM16" i="8" a="1"/>
  <c r="AM16" i="8" s="1"/>
  <c r="AM16" i="18"/>
  <c r="AE16" i="2"/>
  <c r="AE16" i="6" a="1"/>
  <c r="AE16" i="6" s="1"/>
  <c r="AE16" i="8" a="1"/>
  <c r="AE16" i="8" s="1"/>
  <c r="AE16" i="18"/>
  <c r="W16" i="2"/>
  <c r="W16" i="6" a="1"/>
  <c r="W16" i="6" s="1"/>
  <c r="W16" i="8" a="1"/>
  <c r="W16" i="8" s="1"/>
  <c r="W16" i="18"/>
  <c r="O16" i="2"/>
  <c r="O16" i="6" a="1"/>
  <c r="O16" i="6" s="1"/>
  <c r="O16" i="8" a="1"/>
  <c r="O16" i="8" s="1"/>
  <c r="O16" i="18"/>
  <c r="G16" i="2"/>
  <c r="G16" i="6" a="1"/>
  <c r="G16" i="6" s="1"/>
  <c r="G16" i="8" a="1"/>
  <c r="G16" i="8" s="1"/>
  <c r="G16" i="18"/>
  <c r="GS15" i="2"/>
  <c r="GS15" i="6" a="1"/>
  <c r="GS15" i="6" s="1"/>
  <c r="GS15" i="8" a="1"/>
  <c r="GS15" i="8" s="1"/>
  <c r="GS15" i="18" a="1"/>
  <c r="GS15" i="18" s="1"/>
  <c r="GK15" i="2"/>
  <c r="GK15" i="6" a="1"/>
  <c r="GK15" i="6" s="1"/>
  <c r="GK15" i="8" a="1"/>
  <c r="GK15" i="8" s="1"/>
  <c r="GK15" i="18" a="1"/>
  <c r="GK15" i="18" s="1"/>
  <c r="GC15" i="2"/>
  <c r="GC15" i="6" a="1"/>
  <c r="GC15" i="6" s="1"/>
  <c r="GC15" i="8" a="1"/>
  <c r="GC15" i="8" s="1"/>
  <c r="GC15" i="18" a="1"/>
  <c r="GC15" i="18" s="1"/>
  <c r="FU15" i="2"/>
  <c r="FU15" i="6" a="1"/>
  <c r="FU15" i="6" s="1"/>
  <c r="FU15" i="8" a="1"/>
  <c r="FU15" i="8" s="1"/>
  <c r="FU15" i="18" a="1"/>
  <c r="FU15" i="18" s="1"/>
  <c r="FM15" i="2"/>
  <c r="FM15" i="6" a="1"/>
  <c r="FM15" i="6" s="1"/>
  <c r="FM15" i="8" a="1"/>
  <c r="FM15" i="8" s="1"/>
  <c r="FM15" i="18" a="1"/>
  <c r="FM15" i="18" s="1"/>
  <c r="FE15" i="2"/>
  <c r="FE15" i="6" a="1"/>
  <c r="FE15" i="6" s="1"/>
  <c r="FE15" i="8" a="1"/>
  <c r="FE15" i="8" s="1"/>
  <c r="FE15" i="18" a="1"/>
  <c r="FE15" i="18" s="1"/>
  <c r="EW15" i="2"/>
  <c r="EW15" i="6" a="1"/>
  <c r="EW15" i="6" s="1"/>
  <c r="EW15" i="8" a="1"/>
  <c r="EW15" i="8" s="1"/>
  <c r="EW15" i="18" a="1"/>
  <c r="EW15" i="18" s="1"/>
  <c r="EO15" i="2"/>
  <c r="EO15" i="6" a="1"/>
  <c r="EO15" i="6" s="1"/>
  <c r="EO15" i="8" a="1"/>
  <c r="EO15" i="8" s="1"/>
  <c r="EO15" i="18"/>
  <c r="EG15" i="2"/>
  <c r="EG15" i="6" a="1"/>
  <c r="EG15" i="6" s="1"/>
  <c r="EG15" i="8" a="1"/>
  <c r="EG15" i="8" s="1"/>
  <c r="EG15" i="18"/>
  <c r="DY15" i="2"/>
  <c r="DY15" i="6" a="1"/>
  <c r="DY15" i="6" s="1"/>
  <c r="DY15" i="8" a="1"/>
  <c r="DY15" i="8" s="1"/>
  <c r="DY15" i="18"/>
  <c r="DQ15" i="2"/>
  <c r="DQ15" i="6" a="1"/>
  <c r="DQ15" i="6" s="1"/>
  <c r="DQ15" i="8" a="1"/>
  <c r="DQ15" i="8" s="1"/>
  <c r="DQ15" i="18"/>
  <c r="DI15" i="2"/>
  <c r="DI15" i="6" a="1"/>
  <c r="DI15" i="6" s="1"/>
  <c r="DI15" i="8" a="1"/>
  <c r="DI15" i="8" s="1"/>
  <c r="DI15" i="18"/>
  <c r="DA15" i="2"/>
  <c r="DA15" i="6" a="1"/>
  <c r="DA15" i="6" s="1"/>
  <c r="DA15" i="8" a="1"/>
  <c r="DA15" i="8" s="1"/>
  <c r="DA15" i="18"/>
  <c r="CS15" i="2"/>
  <c r="CS15" i="6" a="1"/>
  <c r="CS15" i="6" s="1"/>
  <c r="CS15" i="8" a="1"/>
  <c r="CS15" i="8" s="1"/>
  <c r="CS15" i="18"/>
  <c r="CK15" i="2"/>
  <c r="CK15" i="6" a="1"/>
  <c r="CK15" i="6" s="1"/>
  <c r="CK15" i="8" a="1"/>
  <c r="CK15" i="8" s="1"/>
  <c r="CK15" i="18"/>
  <c r="CC15" i="2"/>
  <c r="CC15" i="6" a="1"/>
  <c r="CC15" i="6" s="1"/>
  <c r="CC15" i="8" a="1"/>
  <c r="CC15" i="8" s="1"/>
  <c r="CC15" i="18"/>
  <c r="BU15" i="2"/>
  <c r="BU15" i="6" a="1"/>
  <c r="BU15" i="6" s="1"/>
  <c r="BU15" i="8" a="1"/>
  <c r="BU15" i="8" s="1"/>
  <c r="BU15" i="18"/>
  <c r="BM15" i="2"/>
  <c r="BM15" i="6" a="1"/>
  <c r="BM15" i="6" s="1"/>
  <c r="BM15" i="8" a="1"/>
  <c r="BM15" i="8" s="1"/>
  <c r="BM15" i="18"/>
  <c r="BE15" i="2"/>
  <c r="BE15" i="6" a="1"/>
  <c r="BE15" i="6" s="1"/>
  <c r="BE15" i="8" a="1"/>
  <c r="BE15" i="8" s="1"/>
  <c r="BE15" i="18"/>
  <c r="AW15" i="2"/>
  <c r="AW15" i="6" a="1"/>
  <c r="AW15" i="6" s="1"/>
  <c r="AW15" i="8" a="1"/>
  <c r="AW15" i="8" s="1"/>
  <c r="AW15" i="18"/>
  <c r="AO15" i="2"/>
  <c r="AO15" i="6" a="1"/>
  <c r="AO15" i="6" s="1"/>
  <c r="AO15" i="8" a="1"/>
  <c r="AO15" i="8" s="1"/>
  <c r="AO15" i="18"/>
  <c r="AG15" i="2"/>
  <c r="AG15" i="6" a="1"/>
  <c r="AG15" i="6" s="1"/>
  <c r="AG15" i="8" a="1"/>
  <c r="AG15" i="8" s="1"/>
  <c r="AG15" i="18"/>
  <c r="Y15" i="2"/>
  <c r="Y15" i="6" a="1"/>
  <c r="Y15" i="6" s="1"/>
  <c r="Y15" i="8" a="1"/>
  <c r="Y15" i="8" s="1"/>
  <c r="Y15" i="18"/>
  <c r="Q15" i="2"/>
  <c r="Q15" i="6" a="1"/>
  <c r="Q15" i="6" s="1"/>
  <c r="Q15" i="8" a="1"/>
  <c r="Q15" i="8" s="1"/>
  <c r="Q15" i="18"/>
  <c r="I15" i="2"/>
  <c r="I15" i="6" a="1"/>
  <c r="I15" i="6" s="1"/>
  <c r="I15" i="8" a="1"/>
  <c r="I15" i="8" s="1"/>
  <c r="I15" i="18"/>
  <c r="GU14" i="2"/>
  <c r="GU14" i="6" a="1"/>
  <c r="GU14" i="6" s="1"/>
  <c r="GU14" i="8" a="1"/>
  <c r="GU14" i="8" s="1"/>
  <c r="GU14" i="18" a="1"/>
  <c r="GU14" i="18" s="1"/>
  <c r="GM14" i="2"/>
  <c r="GM14" i="6" a="1"/>
  <c r="GM14" i="6" s="1"/>
  <c r="GM14" i="8" a="1"/>
  <c r="GM14" i="8" s="1"/>
  <c r="GM14" i="18" a="1"/>
  <c r="GM14" i="18" s="1"/>
  <c r="GE14" i="2"/>
  <c r="GE14" i="6" a="1"/>
  <c r="GE14" i="6" s="1"/>
  <c r="GE14" i="8" a="1"/>
  <c r="GE14" i="8" s="1"/>
  <c r="GE14" i="18" a="1"/>
  <c r="GE14" i="18" s="1"/>
  <c r="FW14" i="2"/>
  <c r="FW14" i="6" a="1"/>
  <c r="FW14" i="6" s="1"/>
  <c r="FW14" i="8" a="1"/>
  <c r="FW14" i="8" s="1"/>
  <c r="FW14" i="18" a="1"/>
  <c r="FW14" i="18" s="1"/>
  <c r="FO14" i="2"/>
  <c r="FO14" i="6" a="1"/>
  <c r="FO14" i="6" s="1"/>
  <c r="FO14" i="8" a="1"/>
  <c r="FO14" i="8" s="1"/>
  <c r="FO14" i="18" a="1"/>
  <c r="FO14" i="18" s="1"/>
  <c r="FG14" i="2"/>
  <c r="FG14" i="6" a="1"/>
  <c r="FG14" i="6" s="1"/>
  <c r="FG14" i="8" a="1"/>
  <c r="FG14" i="8" s="1"/>
  <c r="FG14" i="18" a="1"/>
  <c r="FG14" i="18" s="1"/>
  <c r="EY14" i="2"/>
  <c r="EY14" i="6" a="1"/>
  <c r="EY14" i="6" s="1"/>
  <c r="EY14" i="18" a="1"/>
  <c r="EY14" i="18" s="1"/>
  <c r="EY14" i="8" a="1"/>
  <c r="EY14" i="8" s="1"/>
  <c r="EQ14" i="2"/>
  <c r="EQ14" i="6" a="1"/>
  <c r="EQ14" i="6" s="1"/>
  <c r="EQ14" i="18" a="1"/>
  <c r="EQ14" i="18" s="1"/>
  <c r="EQ14" i="8" a="1"/>
  <c r="EQ14" i="8" s="1"/>
  <c r="EI14" i="2"/>
  <c r="EI14" i="6" a="1"/>
  <c r="EI14" i="6" s="1"/>
  <c r="EI14" i="8" a="1"/>
  <c r="EI14" i="8" s="1"/>
  <c r="EI14" i="18"/>
  <c r="EA14" i="2"/>
  <c r="EA14" i="6" a="1"/>
  <c r="EA14" i="6" s="1"/>
  <c r="EA14" i="8" a="1"/>
  <c r="EA14" i="8" s="1"/>
  <c r="EA14" i="18"/>
  <c r="DS14" i="2"/>
  <c r="DS14" i="6" a="1"/>
  <c r="DS14" i="6" s="1"/>
  <c r="DS14" i="8" a="1"/>
  <c r="DS14" i="8" s="1"/>
  <c r="DS14" i="18"/>
  <c r="DK14" i="2"/>
  <c r="DK14" i="6" a="1"/>
  <c r="DK14" i="6" s="1"/>
  <c r="DK14" i="8" a="1"/>
  <c r="DK14" i="8" s="1"/>
  <c r="DK14" i="18"/>
  <c r="DC14" i="2"/>
  <c r="DC14" i="6" a="1"/>
  <c r="DC14" i="6" s="1"/>
  <c r="DC14" i="8" a="1"/>
  <c r="DC14" i="8" s="1"/>
  <c r="DC14" i="18"/>
  <c r="CU14" i="2"/>
  <c r="CU14" i="6" a="1"/>
  <c r="CU14" i="6" s="1"/>
  <c r="CU14" i="8" a="1"/>
  <c r="CU14" i="8" s="1"/>
  <c r="CU14" i="18"/>
  <c r="CM14" i="2"/>
  <c r="CM14" i="6" a="1"/>
  <c r="CM14" i="6" s="1"/>
  <c r="CM14" i="8" a="1"/>
  <c r="CM14" i="8" s="1"/>
  <c r="CM14" i="18"/>
  <c r="CE14" i="2"/>
  <c r="CE14" i="6" a="1"/>
  <c r="CE14" i="6" s="1"/>
  <c r="CE14" i="8" a="1"/>
  <c r="CE14" i="8" s="1"/>
  <c r="CE14" i="18"/>
  <c r="BW14" i="2"/>
  <c r="BW14" i="6" a="1"/>
  <c r="BW14" i="6" s="1"/>
  <c r="BW14" i="8" a="1"/>
  <c r="BW14" i="8" s="1"/>
  <c r="BW14" i="18"/>
  <c r="BO14" i="2"/>
  <c r="BO14" i="6" a="1"/>
  <c r="BO14" i="6" s="1"/>
  <c r="BO14" i="8" a="1"/>
  <c r="BO14" i="8" s="1"/>
  <c r="BO14" i="18"/>
  <c r="BG14" i="2"/>
  <c r="BG14" i="6" a="1"/>
  <c r="BG14" i="6" s="1"/>
  <c r="BG14" i="8" a="1"/>
  <c r="BG14" i="8" s="1"/>
  <c r="BG14" i="18"/>
  <c r="AY14" i="2"/>
  <c r="AY14" i="6" a="1"/>
  <c r="AY14" i="6" s="1"/>
  <c r="AY14" i="8" a="1"/>
  <c r="AY14" i="8" s="1"/>
  <c r="AY14" i="18"/>
  <c r="AQ14" i="2"/>
  <c r="AQ14" i="6" a="1"/>
  <c r="AQ14" i="6" s="1"/>
  <c r="AQ14" i="8" a="1"/>
  <c r="AQ14" i="8" s="1"/>
  <c r="AQ14" i="18"/>
  <c r="AI14" i="2"/>
  <c r="AI14" i="6" a="1"/>
  <c r="AI14" i="6" s="1"/>
  <c r="AI14" i="8" a="1"/>
  <c r="AI14" i="8" s="1"/>
  <c r="AI14" i="18"/>
  <c r="AA14" i="2"/>
  <c r="AA14" i="6" a="1"/>
  <c r="AA14" i="6" s="1"/>
  <c r="AA14" i="8" a="1"/>
  <c r="AA14" i="8" s="1"/>
  <c r="AA14" i="18"/>
  <c r="S14" i="2"/>
  <c r="S14" i="6" a="1"/>
  <c r="S14" i="6" s="1"/>
  <c r="S14" i="8" a="1"/>
  <c r="S14" i="8" s="1"/>
  <c r="S14" i="18"/>
  <c r="K14" i="2"/>
  <c r="K14" i="6" a="1"/>
  <c r="K14" i="6" s="1"/>
  <c r="K14" i="8" a="1"/>
  <c r="K14" i="8" s="1"/>
  <c r="K14" i="18"/>
  <c r="GW13" i="2"/>
  <c r="GW13" i="6" a="1"/>
  <c r="GW13" i="6" s="1"/>
  <c r="GW13" i="18" a="1"/>
  <c r="GW13" i="18" s="1"/>
  <c r="GW13" i="8" a="1"/>
  <c r="GW13" i="8" s="1"/>
  <c r="GO13" i="2"/>
  <c r="GO13" i="6" a="1"/>
  <c r="GO13" i="6" s="1"/>
  <c r="GO13" i="18" a="1"/>
  <c r="GO13" i="18" s="1"/>
  <c r="GO13" i="8" a="1"/>
  <c r="GO13" i="8" s="1"/>
  <c r="GG13" i="2"/>
  <c r="GG13" i="6" a="1"/>
  <c r="GG13" i="6" s="1"/>
  <c r="GG13" i="18" a="1"/>
  <c r="GG13" i="18" s="1"/>
  <c r="GG13" i="8" a="1"/>
  <c r="GG13" i="8" s="1"/>
  <c r="FY13" i="2"/>
  <c r="FY13" i="6" a="1"/>
  <c r="FY13" i="6" s="1"/>
  <c r="FY13" i="8" a="1"/>
  <c r="FY13" i="8" s="1"/>
  <c r="FY13" i="18" a="1"/>
  <c r="FY13" i="18" s="1"/>
  <c r="FQ13" i="2"/>
  <c r="FQ13" i="6" a="1"/>
  <c r="FQ13" i="6" s="1"/>
  <c r="FQ13" i="18" a="1"/>
  <c r="FQ13" i="18" s="1"/>
  <c r="FQ13" i="8" a="1"/>
  <c r="FQ13" i="8" s="1"/>
  <c r="FI13" i="2"/>
  <c r="FI13" i="6" a="1"/>
  <c r="FI13" i="6" s="1"/>
  <c r="FI13" i="8" a="1"/>
  <c r="FI13" i="8" s="1"/>
  <c r="FI13" i="18" a="1"/>
  <c r="FI13" i="18" s="1"/>
  <c r="FA13" i="2"/>
  <c r="FA13" i="6" a="1"/>
  <c r="FA13" i="6" s="1"/>
  <c r="FA13" i="8" a="1"/>
  <c r="FA13" i="8" s="1"/>
  <c r="FA13" i="18" a="1"/>
  <c r="FA13" i="18" s="1"/>
  <c r="ES13" i="2"/>
  <c r="ES13" i="6" a="1"/>
  <c r="ES13" i="6" s="1"/>
  <c r="ES13" i="18" a="1"/>
  <c r="ES13" i="18" s="1"/>
  <c r="ES13" i="8" a="1"/>
  <c r="ES13" i="8" s="1"/>
  <c r="EK13" i="2"/>
  <c r="EK13" i="6" a="1"/>
  <c r="EK13" i="6" s="1"/>
  <c r="EK13" i="8" a="1"/>
  <c r="EK13" i="8" s="1"/>
  <c r="EK13" i="18"/>
  <c r="EC13" i="2"/>
  <c r="EC13" i="6" a="1"/>
  <c r="EC13" i="6" s="1"/>
  <c r="EC13" i="8" a="1"/>
  <c r="EC13" i="8" s="1"/>
  <c r="EC13" i="18"/>
  <c r="DU13" i="2"/>
  <c r="DU13" i="6" a="1"/>
  <c r="DU13" i="6" s="1"/>
  <c r="DU13" i="8" a="1"/>
  <c r="DU13" i="8" s="1"/>
  <c r="DU13" i="18"/>
  <c r="DM13" i="2"/>
  <c r="DM13" i="6" a="1"/>
  <c r="DM13" i="6" s="1"/>
  <c r="DM13" i="8" a="1"/>
  <c r="DM13" i="8" s="1"/>
  <c r="DM13" i="18"/>
  <c r="DE13" i="2"/>
  <c r="DE13" i="6" a="1"/>
  <c r="DE13" i="6" s="1"/>
  <c r="DE13" i="8" a="1"/>
  <c r="DE13" i="8" s="1"/>
  <c r="DE13" i="18"/>
  <c r="CW13" i="2"/>
  <c r="CW13" i="6" a="1"/>
  <c r="CW13" i="6" s="1"/>
  <c r="CW13" i="8" a="1"/>
  <c r="CW13" i="8" s="1"/>
  <c r="CW13" i="18"/>
  <c r="CO13" i="2"/>
  <c r="CO13" i="6" a="1"/>
  <c r="CO13" i="6" s="1"/>
  <c r="CO13" i="8" a="1"/>
  <c r="CO13" i="8" s="1"/>
  <c r="CO13" i="18"/>
  <c r="CG13" i="2"/>
  <c r="CG13" i="6" a="1"/>
  <c r="CG13" i="6" s="1"/>
  <c r="CG13" i="8" a="1"/>
  <c r="CG13" i="8" s="1"/>
  <c r="CG13" i="18"/>
  <c r="BY13" i="2"/>
  <c r="BY13" i="6" a="1"/>
  <c r="BY13" i="6" s="1"/>
  <c r="BY13" i="8" a="1"/>
  <c r="BY13" i="8" s="1"/>
  <c r="BY13" i="18"/>
  <c r="BQ13" i="2"/>
  <c r="BQ13" i="6" a="1"/>
  <c r="BQ13" i="6" s="1"/>
  <c r="BQ13" i="8" a="1"/>
  <c r="BQ13" i="8" s="1"/>
  <c r="BQ13" i="18"/>
  <c r="BI13" i="2"/>
  <c r="BI13" i="6" a="1"/>
  <c r="BI13" i="6" s="1"/>
  <c r="BI13" i="8" a="1"/>
  <c r="BI13" i="8" s="1"/>
  <c r="BI13" i="18"/>
  <c r="BA13" i="2"/>
  <c r="BA13" i="6" a="1"/>
  <c r="BA13" i="6" s="1"/>
  <c r="BA13" i="8" a="1"/>
  <c r="BA13" i="8" s="1"/>
  <c r="BA13" i="18"/>
  <c r="AS13" i="2"/>
  <c r="AS13" i="6" a="1"/>
  <c r="AS13" i="6" s="1"/>
  <c r="AS13" i="8" a="1"/>
  <c r="AS13" i="8" s="1"/>
  <c r="AS13" i="18"/>
  <c r="AK13" i="2"/>
  <c r="AK13" i="6" a="1"/>
  <c r="AK13" i="6" s="1"/>
  <c r="AK13" i="8" a="1"/>
  <c r="AK13" i="8" s="1"/>
  <c r="AK13" i="18"/>
  <c r="AC13" i="2"/>
  <c r="AC13" i="6" a="1"/>
  <c r="AC13" i="6" s="1"/>
  <c r="AC13" i="8" a="1"/>
  <c r="AC13" i="8" s="1"/>
  <c r="AC13" i="18"/>
  <c r="C19" i="6" a="1"/>
  <c r="C19" i="6" s="1"/>
  <c r="C19" i="8" a="1"/>
  <c r="C19" i="8" s="1"/>
  <c r="C19" i="18"/>
  <c r="C19" i="2"/>
  <c r="C15" i="6" a="1"/>
  <c r="C15" i="6" s="1"/>
  <c r="C15" i="8" a="1"/>
  <c r="C15" i="8" s="1"/>
  <c r="C15" i="18"/>
  <c r="C15" i="2"/>
  <c r="C11" i="6" a="1"/>
  <c r="C11" i="6" s="1"/>
  <c r="C11" i="8" a="1"/>
  <c r="C11" i="8" s="1"/>
  <c r="C11" i="18"/>
  <c r="C11" i="2"/>
  <c r="C7" i="6" a="1"/>
  <c r="C7" i="6" s="1"/>
  <c r="C7" i="8" a="1"/>
  <c r="C7" i="8" s="1"/>
  <c r="C7" i="18"/>
  <c r="C7" i="2"/>
  <c r="GW20" i="6" a="1"/>
  <c r="GW20" i="6" s="1"/>
  <c r="GW20" i="8" a="1"/>
  <c r="GW20" i="8" s="1"/>
  <c r="GW20" i="18" a="1"/>
  <c r="GW20" i="18" s="1"/>
  <c r="GO20" i="6" a="1"/>
  <c r="GO20" i="6" s="1"/>
  <c r="GO20" i="8" a="1"/>
  <c r="GO20" i="8" s="1"/>
  <c r="GO20" i="18" a="1"/>
  <c r="GO20" i="18" s="1"/>
  <c r="GG20" i="6" a="1"/>
  <c r="GG20" i="6" s="1"/>
  <c r="GG20" i="8" a="1"/>
  <c r="GG20" i="8" s="1"/>
  <c r="GG20" i="18" a="1"/>
  <c r="GG20" i="18" s="1"/>
  <c r="FY20" i="6" a="1"/>
  <c r="FY20" i="6" s="1"/>
  <c r="FY20" i="8" a="1"/>
  <c r="FY20" i="8" s="1"/>
  <c r="FY20" i="18" a="1"/>
  <c r="FY20" i="18" s="1"/>
  <c r="FQ20" i="6" a="1"/>
  <c r="FQ20" i="6" s="1"/>
  <c r="FQ20" i="8" a="1"/>
  <c r="FQ20" i="8" s="1"/>
  <c r="FQ20" i="18" a="1"/>
  <c r="FQ20" i="18" s="1"/>
  <c r="FI20" i="6" a="1"/>
  <c r="FI20" i="6" s="1"/>
  <c r="FI20" i="8" a="1"/>
  <c r="FI20" i="8" s="1"/>
  <c r="FI20" i="18" a="1"/>
  <c r="FI20" i="18" s="1"/>
  <c r="FA20" i="6" a="1"/>
  <c r="FA20" i="6" s="1"/>
  <c r="FA20" i="8" a="1"/>
  <c r="FA20" i="8" s="1"/>
  <c r="FA20" i="18" a="1"/>
  <c r="FA20" i="18" s="1"/>
  <c r="ES20" i="6" a="1"/>
  <c r="ES20" i="6" s="1"/>
  <c r="ES20" i="8" a="1"/>
  <c r="ES20" i="8" s="1"/>
  <c r="ES20" i="18" a="1"/>
  <c r="ES20" i="18" s="1"/>
  <c r="EK20" i="6" a="1"/>
  <c r="EK20" i="6" s="1"/>
  <c r="EK20" i="8" a="1"/>
  <c r="EK20" i="8" s="1"/>
  <c r="EC20" i="6" a="1"/>
  <c r="EC20" i="6" s="1"/>
  <c r="EC20" i="8" a="1"/>
  <c r="EC20" i="8" s="1"/>
  <c r="DU20" i="6" a="1"/>
  <c r="DU20" i="6" s="1"/>
  <c r="DU20" i="8" a="1"/>
  <c r="DU20" i="8" s="1"/>
  <c r="DM20" i="6" a="1"/>
  <c r="DM20" i="6" s="1"/>
  <c r="DM20" i="8" a="1"/>
  <c r="DM20" i="8" s="1"/>
  <c r="DE20" i="6" a="1"/>
  <c r="DE20" i="6" s="1"/>
  <c r="DE20" i="8" a="1"/>
  <c r="DE20" i="8" s="1"/>
  <c r="CW20" i="6" a="1"/>
  <c r="CW20" i="6" s="1"/>
  <c r="CW20" i="8" a="1"/>
  <c r="CW20" i="8" s="1"/>
  <c r="CO20" i="6" a="1"/>
  <c r="CO20" i="6" s="1"/>
  <c r="CO20" i="8" a="1"/>
  <c r="CO20" i="8" s="1"/>
  <c r="CG20" i="6" a="1"/>
  <c r="CG20" i="6" s="1"/>
  <c r="CG20" i="8" a="1"/>
  <c r="CG20" i="8" s="1"/>
  <c r="BY20" i="6" a="1"/>
  <c r="BY20" i="6" s="1"/>
  <c r="BY20" i="8" a="1"/>
  <c r="BY20" i="8" s="1"/>
  <c r="BQ20" i="6" a="1"/>
  <c r="BQ20" i="6" s="1"/>
  <c r="BQ20" i="8" a="1"/>
  <c r="BQ20" i="8" s="1"/>
  <c r="BI20" i="6" a="1"/>
  <c r="BI20" i="6" s="1"/>
  <c r="BI20" i="8" a="1"/>
  <c r="BI20" i="8" s="1"/>
  <c r="BA20" i="6" a="1"/>
  <c r="BA20" i="6" s="1"/>
  <c r="BA20" i="8" a="1"/>
  <c r="BA20" i="8" s="1"/>
  <c r="AS20" i="6" a="1"/>
  <c r="AS20" i="6" s="1"/>
  <c r="AS20" i="8" a="1"/>
  <c r="AS20" i="8" s="1"/>
  <c r="AK20" i="6" a="1"/>
  <c r="AK20" i="6" s="1"/>
  <c r="AK20" i="8" a="1"/>
  <c r="AK20" i="8" s="1"/>
  <c r="AC20" i="6" a="1"/>
  <c r="AC20" i="6" s="1"/>
  <c r="AC20" i="8" a="1"/>
  <c r="AC20" i="8" s="1"/>
  <c r="U20" i="6" a="1"/>
  <c r="U20" i="6" s="1"/>
  <c r="U20" i="8" a="1"/>
  <c r="U20" i="8" s="1"/>
  <c r="M20" i="6" a="1"/>
  <c r="M20" i="6" s="1"/>
  <c r="M20" i="8" a="1"/>
  <c r="M20" i="8" s="1"/>
  <c r="E20" i="6" a="1"/>
  <c r="E20" i="6" s="1"/>
  <c r="E20" i="8" a="1"/>
  <c r="E20" i="8" s="1"/>
  <c r="GQ19" i="2"/>
  <c r="GQ19" i="6" a="1"/>
  <c r="GQ19" i="6" s="1"/>
  <c r="GQ19" i="18" a="1"/>
  <c r="GQ19" i="18" s="1"/>
  <c r="GQ19" i="8" a="1"/>
  <c r="GQ19" i="8" s="1"/>
  <c r="GI19" i="2"/>
  <c r="GI19" i="6" a="1"/>
  <c r="GI19" i="6" s="1"/>
  <c r="GI19" i="8" a="1"/>
  <c r="GI19" i="8" s="1"/>
  <c r="GI19" i="18" a="1"/>
  <c r="GI19" i="18" s="1"/>
  <c r="GA19" i="2"/>
  <c r="GA19" i="6" a="1"/>
  <c r="GA19" i="6" s="1"/>
  <c r="GA19" i="18" a="1"/>
  <c r="GA19" i="18" s="1"/>
  <c r="GA19" i="8" a="1"/>
  <c r="GA19" i="8" s="1"/>
  <c r="FS19" i="2"/>
  <c r="FS19" i="6" a="1"/>
  <c r="FS19" i="6" s="1"/>
  <c r="FS19" i="8" a="1"/>
  <c r="FS19" i="8" s="1"/>
  <c r="FS19" i="18" a="1"/>
  <c r="FS19" i="18" s="1"/>
  <c r="FK19" i="2"/>
  <c r="FK19" i="6" a="1"/>
  <c r="FK19" i="6" s="1"/>
  <c r="FK19" i="18" a="1"/>
  <c r="FK19" i="18" s="1"/>
  <c r="FK19" i="8" a="1"/>
  <c r="FK19" i="8" s="1"/>
  <c r="FC19" i="2"/>
  <c r="FC19" i="6" a="1"/>
  <c r="FC19" i="6" s="1"/>
  <c r="FC19" i="8" a="1"/>
  <c r="FC19" i="8" s="1"/>
  <c r="FC19" i="18" a="1"/>
  <c r="FC19" i="18" s="1"/>
  <c r="EU19" i="2"/>
  <c r="EU19" i="6" a="1"/>
  <c r="EU19" i="6" s="1"/>
  <c r="EU19" i="8" a="1"/>
  <c r="EU19" i="8" s="1"/>
  <c r="EU19" i="18" a="1"/>
  <c r="EU19" i="18" s="1"/>
  <c r="EM19" i="2"/>
  <c r="EM19" i="6" a="1"/>
  <c r="EM19" i="6" s="1"/>
  <c r="EM19" i="8" a="1"/>
  <c r="EM19" i="8" s="1"/>
  <c r="EM19" i="18"/>
  <c r="EE19" i="2"/>
  <c r="EE19" i="6" a="1"/>
  <c r="EE19" i="6" s="1"/>
  <c r="EE19" i="8" a="1"/>
  <c r="EE19" i="8" s="1"/>
  <c r="EE19" i="18"/>
  <c r="DW19" i="2"/>
  <c r="DW19" i="6" a="1"/>
  <c r="DW19" i="6" s="1"/>
  <c r="DW19" i="8" a="1"/>
  <c r="DW19" i="8" s="1"/>
  <c r="DW19" i="18"/>
  <c r="DO19" i="2"/>
  <c r="DO19" i="6" a="1"/>
  <c r="DO19" i="6" s="1"/>
  <c r="DO19" i="8" a="1"/>
  <c r="DO19" i="8" s="1"/>
  <c r="DO19" i="18"/>
  <c r="DG19" i="2"/>
  <c r="DG19" i="6" a="1"/>
  <c r="DG19" i="6" s="1"/>
  <c r="DG19" i="8" a="1"/>
  <c r="DG19" i="8" s="1"/>
  <c r="DG19" i="18"/>
  <c r="CY19" i="2"/>
  <c r="CY19" i="6" a="1"/>
  <c r="CY19" i="6" s="1"/>
  <c r="CY19" i="8" a="1"/>
  <c r="CY19" i="8" s="1"/>
  <c r="CY19" i="18"/>
  <c r="CQ19" i="2"/>
  <c r="CQ19" i="6" a="1"/>
  <c r="CQ19" i="6" s="1"/>
  <c r="CQ19" i="8" a="1"/>
  <c r="CQ19" i="8" s="1"/>
  <c r="CQ19" i="18"/>
  <c r="CI19" i="2"/>
  <c r="CI19" i="6" a="1"/>
  <c r="CI19" i="6" s="1"/>
  <c r="CI19" i="8" a="1"/>
  <c r="CI19" i="8" s="1"/>
  <c r="CI19" i="18"/>
  <c r="CA19" i="2"/>
  <c r="CA19" i="6" a="1"/>
  <c r="CA19" i="6" s="1"/>
  <c r="CA19" i="8" a="1"/>
  <c r="CA19" i="8" s="1"/>
  <c r="CA19" i="18"/>
  <c r="BS19" i="2"/>
  <c r="BS19" i="6" a="1"/>
  <c r="BS19" i="6" s="1"/>
  <c r="BS19" i="8" a="1"/>
  <c r="BS19" i="8" s="1"/>
  <c r="BS19" i="18"/>
  <c r="BK19" i="2"/>
  <c r="BK19" i="6" a="1"/>
  <c r="BK19" i="6" s="1"/>
  <c r="BK19" i="8" a="1"/>
  <c r="BK19" i="8" s="1"/>
  <c r="BK19" i="18"/>
  <c r="BC19" i="2"/>
  <c r="BC19" i="6" a="1"/>
  <c r="BC19" i="6" s="1"/>
  <c r="BC19" i="8" a="1"/>
  <c r="BC19" i="8" s="1"/>
  <c r="BC19" i="18"/>
  <c r="AU19" i="2"/>
  <c r="AU19" i="6" a="1"/>
  <c r="AU19" i="6" s="1"/>
  <c r="AU19" i="8" a="1"/>
  <c r="AU19" i="8" s="1"/>
  <c r="AU19" i="18"/>
  <c r="AM19" i="2"/>
  <c r="AM19" i="6" a="1"/>
  <c r="AM19" i="6" s="1"/>
  <c r="AM19" i="8" a="1"/>
  <c r="AM19" i="8" s="1"/>
  <c r="AM19" i="18"/>
  <c r="AE19" i="2"/>
  <c r="AE19" i="6" a="1"/>
  <c r="AE19" i="6" s="1"/>
  <c r="AE19" i="8" a="1"/>
  <c r="AE19" i="8" s="1"/>
  <c r="AE19" i="18"/>
  <c r="W19" i="2"/>
  <c r="W19" i="6" a="1"/>
  <c r="W19" i="6" s="1"/>
  <c r="W19" i="8" a="1"/>
  <c r="W19" i="8" s="1"/>
  <c r="W19" i="18"/>
  <c r="O19" i="2"/>
  <c r="O19" i="6" a="1"/>
  <c r="O19" i="6" s="1"/>
  <c r="O19" i="8" a="1"/>
  <c r="O19" i="8" s="1"/>
  <c r="O19" i="18"/>
  <c r="G19" i="2"/>
  <c r="G19" i="6" a="1"/>
  <c r="G19" i="6" s="1"/>
  <c r="G19" i="8" a="1"/>
  <c r="G19" i="8" s="1"/>
  <c r="G19" i="18"/>
  <c r="GS18" i="2"/>
  <c r="GS18" i="6" a="1"/>
  <c r="GS18" i="6" s="1"/>
  <c r="GS18" i="8" a="1"/>
  <c r="GS18" i="8" s="1"/>
  <c r="GS18" i="18" a="1"/>
  <c r="GS18" i="18" s="1"/>
  <c r="GK18" i="2"/>
  <c r="GK18" i="6" a="1"/>
  <c r="GK18" i="6" s="1"/>
  <c r="GK18" i="8" a="1"/>
  <c r="GK18" i="8" s="1"/>
  <c r="GK18" i="18" a="1"/>
  <c r="GK18" i="18" s="1"/>
  <c r="GC18" i="2"/>
  <c r="GC18" i="6" a="1"/>
  <c r="GC18" i="6" s="1"/>
  <c r="GC18" i="18" a="1"/>
  <c r="GC18" i="18" s="1"/>
  <c r="GC18" i="8" a="1"/>
  <c r="GC18" i="8" s="1"/>
  <c r="FU18" i="2"/>
  <c r="FU18" i="6" a="1"/>
  <c r="FU18" i="6" s="1"/>
  <c r="FU18" i="8" a="1"/>
  <c r="FU18" i="8" s="1"/>
  <c r="FU18" i="18" a="1"/>
  <c r="FU18" i="18" s="1"/>
  <c r="FM18" i="2"/>
  <c r="FM18" i="6" a="1"/>
  <c r="FM18" i="6" s="1"/>
  <c r="FM18" i="8" a="1"/>
  <c r="FM18" i="8" s="1"/>
  <c r="FM18" i="18" a="1"/>
  <c r="FM18" i="18" s="1"/>
  <c r="FE18" i="2"/>
  <c r="FE18" i="6" a="1"/>
  <c r="FE18" i="6" s="1"/>
  <c r="FE18" i="8" a="1"/>
  <c r="FE18" i="8" s="1"/>
  <c r="FE18" i="18" a="1"/>
  <c r="FE18" i="18" s="1"/>
  <c r="EW18" i="2"/>
  <c r="EW18" i="6" a="1"/>
  <c r="EW18" i="6" s="1"/>
  <c r="EW18" i="8" a="1"/>
  <c r="EW18" i="8" s="1"/>
  <c r="EW18" i="18" a="1"/>
  <c r="EW18" i="18" s="1"/>
  <c r="EO18" i="2"/>
  <c r="EO18" i="6" a="1"/>
  <c r="EO18" i="6" s="1"/>
  <c r="EO18" i="8" a="1"/>
  <c r="EO18" i="8" s="1"/>
  <c r="EO18" i="18"/>
  <c r="EG18" i="2"/>
  <c r="EG18" i="6" a="1"/>
  <c r="EG18" i="6" s="1"/>
  <c r="EG18" i="8" a="1"/>
  <c r="EG18" i="8" s="1"/>
  <c r="EG18" i="18"/>
  <c r="DY18" i="2"/>
  <c r="DY18" i="6" a="1"/>
  <c r="DY18" i="6" s="1"/>
  <c r="DY18" i="8" a="1"/>
  <c r="DY18" i="8" s="1"/>
  <c r="DY18" i="18"/>
  <c r="DQ18" i="2"/>
  <c r="DQ18" i="6" a="1"/>
  <c r="DQ18" i="6" s="1"/>
  <c r="DQ18" i="8" a="1"/>
  <c r="DQ18" i="8" s="1"/>
  <c r="DQ18" i="18"/>
  <c r="DI18" i="2"/>
  <c r="DI18" i="6" a="1"/>
  <c r="DI18" i="6" s="1"/>
  <c r="DI18" i="8" a="1"/>
  <c r="DI18" i="8" s="1"/>
  <c r="DI18" i="18"/>
  <c r="DA18" i="2"/>
  <c r="DA18" i="6" a="1"/>
  <c r="DA18" i="6" s="1"/>
  <c r="DA18" i="8" a="1"/>
  <c r="DA18" i="8" s="1"/>
  <c r="DA18" i="18"/>
  <c r="CS18" i="2"/>
  <c r="CS18" i="6" a="1"/>
  <c r="CS18" i="6" s="1"/>
  <c r="CS18" i="8" a="1"/>
  <c r="CS18" i="8" s="1"/>
  <c r="CS18" i="18"/>
  <c r="CK18" i="2"/>
  <c r="CK18" i="6" a="1"/>
  <c r="CK18" i="6" s="1"/>
  <c r="CK18" i="8" a="1"/>
  <c r="CK18" i="8" s="1"/>
  <c r="CK18" i="18"/>
  <c r="CC18" i="2"/>
  <c r="CC18" i="6" a="1"/>
  <c r="CC18" i="6" s="1"/>
  <c r="CC18" i="8" a="1"/>
  <c r="CC18" i="8" s="1"/>
  <c r="CC18" i="18"/>
  <c r="BU18" i="2"/>
  <c r="BU18" i="6" a="1"/>
  <c r="BU18" i="6" s="1"/>
  <c r="BU18" i="8" a="1"/>
  <c r="BU18" i="8" s="1"/>
  <c r="BU18" i="18"/>
  <c r="BM18" i="2"/>
  <c r="BM18" i="6" a="1"/>
  <c r="BM18" i="6" s="1"/>
  <c r="BM18" i="8" a="1"/>
  <c r="BM18" i="8" s="1"/>
  <c r="BM18" i="18"/>
  <c r="BE18" i="2"/>
  <c r="BE18" i="6" a="1"/>
  <c r="BE18" i="6" s="1"/>
  <c r="BE18" i="8" a="1"/>
  <c r="BE18" i="8" s="1"/>
  <c r="BE18" i="18"/>
  <c r="AW18" i="2"/>
  <c r="AW18" i="6" a="1"/>
  <c r="AW18" i="6" s="1"/>
  <c r="AW18" i="8" a="1"/>
  <c r="AW18" i="8" s="1"/>
  <c r="AW18" i="18"/>
  <c r="AO18" i="2"/>
  <c r="AO18" i="6" a="1"/>
  <c r="AO18" i="6" s="1"/>
  <c r="AO18" i="8" a="1"/>
  <c r="AO18" i="8" s="1"/>
  <c r="AO18" i="18"/>
  <c r="AG18" i="2"/>
  <c r="AG18" i="6" a="1"/>
  <c r="AG18" i="6" s="1"/>
  <c r="AG18" i="8" a="1"/>
  <c r="AG18" i="8" s="1"/>
  <c r="AG18" i="18"/>
  <c r="Y18" i="2"/>
  <c r="Y18" i="6" a="1"/>
  <c r="Y18" i="6" s="1"/>
  <c r="Y18" i="8" a="1"/>
  <c r="Y18" i="8" s="1"/>
  <c r="Y18" i="18"/>
  <c r="Q18" i="2"/>
  <c r="Q18" i="6" a="1"/>
  <c r="Q18" i="6" s="1"/>
  <c r="Q18" i="8" a="1"/>
  <c r="Q18" i="8" s="1"/>
  <c r="Q18" i="18"/>
  <c r="I18" i="2"/>
  <c r="I18" i="6" a="1"/>
  <c r="I18" i="6" s="1"/>
  <c r="I18" i="8" a="1"/>
  <c r="I18" i="8" s="1"/>
  <c r="I18" i="18"/>
  <c r="GU17" i="2"/>
  <c r="GU17" i="6" a="1"/>
  <c r="GU17" i="6" s="1"/>
  <c r="GU17" i="8" a="1"/>
  <c r="GU17" i="8" s="1"/>
  <c r="GU17" i="18" a="1"/>
  <c r="GU17" i="18" s="1"/>
  <c r="GM17" i="2"/>
  <c r="GM17" i="6" a="1"/>
  <c r="GM17" i="6" s="1"/>
  <c r="GM17" i="8" a="1"/>
  <c r="GM17" i="8" s="1"/>
  <c r="GM17" i="18" a="1"/>
  <c r="GM17" i="18" s="1"/>
  <c r="GE17" i="2"/>
  <c r="GE17" i="6" a="1"/>
  <c r="GE17" i="6" s="1"/>
  <c r="GE17" i="8" a="1"/>
  <c r="GE17" i="8" s="1"/>
  <c r="GE17" i="18" a="1"/>
  <c r="GE17" i="18" s="1"/>
  <c r="FW17" i="2"/>
  <c r="FW17" i="6" a="1"/>
  <c r="FW17" i="6" s="1"/>
  <c r="FW17" i="8" a="1"/>
  <c r="FW17" i="8" s="1"/>
  <c r="FW17" i="18" a="1"/>
  <c r="FW17" i="18" s="1"/>
  <c r="FO17" i="2"/>
  <c r="FO17" i="6" a="1"/>
  <c r="FO17" i="6" s="1"/>
  <c r="FO17" i="8" a="1"/>
  <c r="FO17" i="8" s="1"/>
  <c r="FO17" i="18" a="1"/>
  <c r="FO17" i="18" s="1"/>
  <c r="FG17" i="2"/>
  <c r="FG17" i="6" a="1"/>
  <c r="FG17" i="6" s="1"/>
  <c r="FG17" i="8" a="1"/>
  <c r="FG17" i="8" s="1"/>
  <c r="FG17" i="18" a="1"/>
  <c r="FG17" i="18" s="1"/>
  <c r="EY17" i="2"/>
  <c r="EY17" i="6" a="1"/>
  <c r="EY17" i="6" s="1"/>
  <c r="EY17" i="8" a="1"/>
  <c r="EY17" i="8" s="1"/>
  <c r="EY17" i="18" a="1"/>
  <c r="EY17" i="18" s="1"/>
  <c r="EQ17" i="2"/>
  <c r="EQ17" i="6" a="1"/>
  <c r="EQ17" i="6" s="1"/>
  <c r="EQ17" i="8" a="1"/>
  <c r="EQ17" i="8" s="1"/>
  <c r="EQ17" i="18" a="1"/>
  <c r="EQ17" i="18" s="1"/>
  <c r="EI17" i="2"/>
  <c r="EI17" i="6" a="1"/>
  <c r="EI17" i="6" s="1"/>
  <c r="EI17" i="8" a="1"/>
  <c r="EI17" i="8" s="1"/>
  <c r="EI17" i="18"/>
  <c r="EA17" i="2"/>
  <c r="EA17" i="6" a="1"/>
  <c r="EA17" i="6" s="1"/>
  <c r="EA17" i="8" a="1"/>
  <c r="EA17" i="8" s="1"/>
  <c r="EA17" i="18"/>
  <c r="DS17" i="2"/>
  <c r="DS17" i="6" a="1"/>
  <c r="DS17" i="6" s="1"/>
  <c r="DS17" i="8" a="1"/>
  <c r="DS17" i="8" s="1"/>
  <c r="DS17" i="18"/>
  <c r="DK17" i="2"/>
  <c r="DK17" i="6" a="1"/>
  <c r="DK17" i="6" s="1"/>
  <c r="DK17" i="8" a="1"/>
  <c r="DK17" i="8" s="1"/>
  <c r="DK17" i="18"/>
  <c r="DC17" i="2"/>
  <c r="DC17" i="6" a="1"/>
  <c r="DC17" i="6" s="1"/>
  <c r="DC17" i="8" a="1"/>
  <c r="DC17" i="8" s="1"/>
  <c r="DC17" i="18"/>
  <c r="CU17" i="2"/>
  <c r="CU17" i="6" a="1"/>
  <c r="CU17" i="6" s="1"/>
  <c r="CU17" i="8" a="1"/>
  <c r="CU17" i="8" s="1"/>
  <c r="CU17" i="18"/>
  <c r="CM17" i="2"/>
  <c r="CM17" i="6" a="1"/>
  <c r="CM17" i="6" s="1"/>
  <c r="CM17" i="8" a="1"/>
  <c r="CM17" i="8" s="1"/>
  <c r="CM17" i="18"/>
  <c r="CE17" i="2"/>
  <c r="CE17" i="6" a="1"/>
  <c r="CE17" i="6" s="1"/>
  <c r="CE17" i="8" a="1"/>
  <c r="CE17" i="8" s="1"/>
  <c r="CE17" i="18"/>
  <c r="BW17" i="2"/>
  <c r="BW17" i="6" a="1"/>
  <c r="BW17" i="6" s="1"/>
  <c r="BW17" i="8" a="1"/>
  <c r="BW17" i="8" s="1"/>
  <c r="BW17" i="18"/>
  <c r="BO17" i="2"/>
  <c r="BO17" i="6" a="1"/>
  <c r="BO17" i="6" s="1"/>
  <c r="BO17" i="8" a="1"/>
  <c r="BO17" i="8" s="1"/>
  <c r="BO17" i="18"/>
  <c r="BG17" i="2"/>
  <c r="BG17" i="6" a="1"/>
  <c r="BG17" i="6" s="1"/>
  <c r="BG17" i="8" a="1"/>
  <c r="BG17" i="8" s="1"/>
  <c r="BG17" i="18"/>
  <c r="AY17" i="2"/>
  <c r="AY17" i="6" a="1"/>
  <c r="AY17" i="6" s="1"/>
  <c r="AY17" i="8" a="1"/>
  <c r="AY17" i="8" s="1"/>
  <c r="AY17" i="18"/>
  <c r="AQ17" i="2"/>
  <c r="AQ17" i="6" a="1"/>
  <c r="AQ17" i="6" s="1"/>
  <c r="AQ17" i="8" a="1"/>
  <c r="AQ17" i="8" s="1"/>
  <c r="AQ17" i="18"/>
  <c r="AI17" i="2"/>
  <c r="AI17" i="6" a="1"/>
  <c r="AI17" i="6" s="1"/>
  <c r="AI17" i="8" a="1"/>
  <c r="AI17" i="8" s="1"/>
  <c r="AI17" i="18"/>
  <c r="AA17" i="2"/>
  <c r="AA17" i="6" a="1"/>
  <c r="AA17" i="6" s="1"/>
  <c r="AA17" i="8" a="1"/>
  <c r="AA17" i="8" s="1"/>
  <c r="AA17" i="18"/>
  <c r="S17" i="2"/>
  <c r="S17" i="6" a="1"/>
  <c r="S17" i="6" s="1"/>
  <c r="S17" i="8" a="1"/>
  <c r="S17" i="8" s="1"/>
  <c r="S17" i="18"/>
  <c r="K17" i="2"/>
  <c r="K17" i="6" a="1"/>
  <c r="K17" i="6" s="1"/>
  <c r="K17" i="8" a="1"/>
  <c r="K17" i="8" s="1"/>
  <c r="K17" i="18"/>
  <c r="GW16" i="2"/>
  <c r="GW16" i="6" a="1"/>
  <c r="GW16" i="6" s="1"/>
  <c r="GW16" i="8" a="1"/>
  <c r="GW16" i="8" s="1"/>
  <c r="GW16" i="18" a="1"/>
  <c r="GW16" i="18" s="1"/>
  <c r="GO16" i="2"/>
  <c r="GO16" i="6" a="1"/>
  <c r="GO16" i="6" s="1"/>
  <c r="GO16" i="8" a="1"/>
  <c r="GO16" i="8" s="1"/>
  <c r="GO16" i="18" a="1"/>
  <c r="GO16" i="18" s="1"/>
  <c r="GG16" i="2"/>
  <c r="GG16" i="6" a="1"/>
  <c r="GG16" i="6" s="1"/>
  <c r="GG16" i="8" a="1"/>
  <c r="GG16" i="8" s="1"/>
  <c r="GG16" i="18" a="1"/>
  <c r="GG16" i="18" s="1"/>
  <c r="FY16" i="2"/>
  <c r="FY16" i="6" a="1"/>
  <c r="FY16" i="6" s="1"/>
  <c r="FY16" i="8" a="1"/>
  <c r="FY16" i="8" s="1"/>
  <c r="FY16" i="18" a="1"/>
  <c r="FY16" i="18" s="1"/>
  <c r="FQ16" i="2"/>
  <c r="FQ16" i="6" a="1"/>
  <c r="FQ16" i="6" s="1"/>
  <c r="FQ16" i="8" a="1"/>
  <c r="FQ16" i="8" s="1"/>
  <c r="FQ16" i="18" a="1"/>
  <c r="FQ16" i="18" s="1"/>
  <c r="FI16" i="2"/>
  <c r="FI16" i="6" a="1"/>
  <c r="FI16" i="6" s="1"/>
  <c r="FI16" i="8" a="1"/>
  <c r="FI16" i="8" s="1"/>
  <c r="FI16" i="18" a="1"/>
  <c r="FI16" i="18" s="1"/>
  <c r="FA16" i="2"/>
  <c r="FA16" i="6" a="1"/>
  <c r="FA16" i="6" s="1"/>
  <c r="FA16" i="8" a="1"/>
  <c r="FA16" i="8" s="1"/>
  <c r="FA16" i="18" a="1"/>
  <c r="FA16" i="18" s="1"/>
  <c r="ES16" i="2"/>
  <c r="ES16" i="6" a="1"/>
  <c r="ES16" i="6" s="1"/>
  <c r="ES16" i="8" a="1"/>
  <c r="ES16" i="8" s="1"/>
  <c r="ES16" i="18" a="1"/>
  <c r="ES16" i="18" s="1"/>
  <c r="EK16" i="2"/>
  <c r="EK16" i="6" a="1"/>
  <c r="EK16" i="6" s="1"/>
  <c r="EK16" i="8" a="1"/>
  <c r="EK16" i="8" s="1"/>
  <c r="EK16" i="18"/>
  <c r="EC16" i="2"/>
  <c r="EC16" i="6" a="1"/>
  <c r="EC16" i="6" s="1"/>
  <c r="EC16" i="8" a="1"/>
  <c r="EC16" i="8" s="1"/>
  <c r="EC16" i="18"/>
  <c r="DU16" i="2"/>
  <c r="DU16" i="6" a="1"/>
  <c r="DU16" i="6" s="1"/>
  <c r="DU16" i="8" a="1"/>
  <c r="DU16" i="8" s="1"/>
  <c r="DU16" i="18"/>
  <c r="DM16" i="2"/>
  <c r="DM16" i="6" a="1"/>
  <c r="DM16" i="6" s="1"/>
  <c r="DM16" i="8" a="1"/>
  <c r="DM16" i="8" s="1"/>
  <c r="DM16" i="18"/>
  <c r="DE16" i="2"/>
  <c r="DE16" i="6" a="1"/>
  <c r="DE16" i="6" s="1"/>
  <c r="DE16" i="8" a="1"/>
  <c r="DE16" i="8" s="1"/>
  <c r="DE16" i="18"/>
  <c r="CW16" i="2"/>
  <c r="CW16" i="6" a="1"/>
  <c r="CW16" i="6" s="1"/>
  <c r="CW16" i="8" a="1"/>
  <c r="CW16" i="8" s="1"/>
  <c r="CW16" i="18"/>
  <c r="CO16" i="2"/>
  <c r="CO16" i="6" a="1"/>
  <c r="CO16" i="6" s="1"/>
  <c r="CO16" i="8" a="1"/>
  <c r="CO16" i="8" s="1"/>
  <c r="CO16" i="18"/>
  <c r="CG16" i="2"/>
  <c r="CG16" i="6" a="1"/>
  <c r="CG16" i="6" s="1"/>
  <c r="CG16" i="8" a="1"/>
  <c r="CG16" i="8" s="1"/>
  <c r="CG16" i="18"/>
  <c r="BY16" i="2"/>
  <c r="BY16" i="6" a="1"/>
  <c r="BY16" i="6" s="1"/>
  <c r="BY16" i="8" a="1"/>
  <c r="BY16" i="8" s="1"/>
  <c r="BY16" i="18"/>
  <c r="BQ16" i="2"/>
  <c r="BQ16" i="6" a="1"/>
  <c r="BQ16" i="6" s="1"/>
  <c r="BQ16" i="8" a="1"/>
  <c r="BQ16" i="8" s="1"/>
  <c r="BQ16" i="18"/>
  <c r="BI16" i="2"/>
  <c r="BI16" i="6" a="1"/>
  <c r="BI16" i="6" s="1"/>
  <c r="BI16" i="8" a="1"/>
  <c r="BI16" i="8" s="1"/>
  <c r="BI16" i="18"/>
  <c r="BA16" i="2"/>
  <c r="BA16" i="6" a="1"/>
  <c r="BA16" i="6" s="1"/>
  <c r="BA16" i="8" a="1"/>
  <c r="BA16" i="8" s="1"/>
  <c r="BA16" i="18"/>
  <c r="AS16" i="2"/>
  <c r="AS16" i="6" a="1"/>
  <c r="AS16" i="6" s="1"/>
  <c r="AS16" i="8" a="1"/>
  <c r="AS16" i="8" s="1"/>
  <c r="AS16" i="18"/>
  <c r="AK16" i="2"/>
  <c r="AK16" i="6" a="1"/>
  <c r="AK16" i="6" s="1"/>
  <c r="AK16" i="8" a="1"/>
  <c r="AK16" i="8" s="1"/>
  <c r="AK16" i="18"/>
  <c r="AC16" i="2"/>
  <c r="AC16" i="6" a="1"/>
  <c r="AC16" i="6" s="1"/>
  <c r="AC16" i="8" a="1"/>
  <c r="AC16" i="8" s="1"/>
  <c r="AC16" i="18"/>
  <c r="U16" i="2"/>
  <c r="U16" i="6" a="1"/>
  <c r="U16" i="6" s="1"/>
  <c r="U16" i="8" a="1"/>
  <c r="U16" i="8" s="1"/>
  <c r="U16" i="18"/>
  <c r="M16" i="2"/>
  <c r="M16" i="6" a="1"/>
  <c r="M16" i="6" s="1"/>
  <c r="M16" i="8" a="1"/>
  <c r="M16" i="8" s="1"/>
  <c r="M16" i="18"/>
  <c r="E16" i="2"/>
  <c r="E16" i="6" a="1"/>
  <c r="E16" i="6" s="1"/>
  <c r="E16" i="8" a="1"/>
  <c r="E16" i="8" s="1"/>
  <c r="E16" i="18"/>
  <c r="GQ15" i="2"/>
  <c r="GQ15" i="6" a="1"/>
  <c r="GQ15" i="6" s="1"/>
  <c r="GQ15" i="8" a="1"/>
  <c r="GQ15" i="8" s="1"/>
  <c r="GQ15" i="18" a="1"/>
  <c r="GQ15" i="18" s="1"/>
  <c r="GI15" i="2"/>
  <c r="GI15" i="6" a="1"/>
  <c r="GI15" i="6" s="1"/>
  <c r="GI15" i="8" a="1"/>
  <c r="GI15" i="8" s="1"/>
  <c r="GI15" i="18" a="1"/>
  <c r="GI15" i="18" s="1"/>
  <c r="GA15" i="2"/>
  <c r="GA15" i="6" a="1"/>
  <c r="GA15" i="6" s="1"/>
  <c r="GA15" i="8" a="1"/>
  <c r="GA15" i="8" s="1"/>
  <c r="GA15" i="18" a="1"/>
  <c r="GA15" i="18" s="1"/>
  <c r="FS15" i="2"/>
  <c r="FS15" i="6" a="1"/>
  <c r="FS15" i="6" s="1"/>
  <c r="FS15" i="8" a="1"/>
  <c r="FS15" i="8" s="1"/>
  <c r="FS15" i="18" a="1"/>
  <c r="FS15" i="18" s="1"/>
  <c r="FK15" i="2"/>
  <c r="FK15" i="6" a="1"/>
  <c r="FK15" i="6" s="1"/>
  <c r="FK15" i="18" a="1"/>
  <c r="FK15" i="18" s="1"/>
  <c r="FK15" i="8" a="1"/>
  <c r="FK15" i="8" s="1"/>
  <c r="FC15" i="2"/>
  <c r="FC15" i="6" a="1"/>
  <c r="FC15" i="6" s="1"/>
  <c r="FC15" i="18" a="1"/>
  <c r="FC15" i="18" s="1"/>
  <c r="FC15" i="8" a="1"/>
  <c r="FC15" i="8" s="1"/>
  <c r="EU15" i="2"/>
  <c r="EU15" i="6" a="1"/>
  <c r="EU15" i="6" s="1"/>
  <c r="EU15" i="18" a="1"/>
  <c r="EU15" i="18" s="1"/>
  <c r="EU15" i="8" a="1"/>
  <c r="EU15" i="8" s="1"/>
  <c r="EM15" i="2"/>
  <c r="EM15" i="6" a="1"/>
  <c r="EM15" i="6" s="1"/>
  <c r="EM15" i="8" a="1"/>
  <c r="EM15" i="8" s="1"/>
  <c r="EM15" i="18"/>
  <c r="EE15" i="2"/>
  <c r="EE15" i="6" a="1"/>
  <c r="EE15" i="6" s="1"/>
  <c r="EE15" i="8" a="1"/>
  <c r="EE15" i="8" s="1"/>
  <c r="EE15" i="18"/>
  <c r="DW15" i="2"/>
  <c r="DW15" i="6" a="1"/>
  <c r="DW15" i="6" s="1"/>
  <c r="DW15" i="8" a="1"/>
  <c r="DW15" i="8" s="1"/>
  <c r="DW15" i="18"/>
  <c r="DO15" i="2"/>
  <c r="DO15" i="6" a="1"/>
  <c r="DO15" i="6" s="1"/>
  <c r="DO15" i="8" a="1"/>
  <c r="DO15" i="8" s="1"/>
  <c r="DO15" i="18"/>
  <c r="DG15" i="2"/>
  <c r="DG15" i="6" a="1"/>
  <c r="DG15" i="6" s="1"/>
  <c r="DG15" i="8" a="1"/>
  <c r="DG15" i="8" s="1"/>
  <c r="DG15" i="18"/>
  <c r="CY15" i="2"/>
  <c r="CY15" i="6" a="1"/>
  <c r="CY15" i="6" s="1"/>
  <c r="CY15" i="8" a="1"/>
  <c r="CY15" i="8" s="1"/>
  <c r="CY15" i="18"/>
  <c r="CQ15" i="2"/>
  <c r="CQ15" i="6" a="1"/>
  <c r="CQ15" i="6" s="1"/>
  <c r="CQ15" i="8" a="1"/>
  <c r="CQ15" i="8" s="1"/>
  <c r="CQ15" i="18"/>
  <c r="CI15" i="2"/>
  <c r="CI15" i="6" a="1"/>
  <c r="CI15" i="6" s="1"/>
  <c r="CI15" i="8" a="1"/>
  <c r="CI15" i="8" s="1"/>
  <c r="CI15" i="18"/>
  <c r="CA15" i="2"/>
  <c r="CA15" i="6" a="1"/>
  <c r="CA15" i="6" s="1"/>
  <c r="CA15" i="8" a="1"/>
  <c r="CA15" i="8" s="1"/>
  <c r="CA15" i="18"/>
  <c r="BS15" i="2"/>
  <c r="BS15" i="6" a="1"/>
  <c r="BS15" i="6" s="1"/>
  <c r="BS15" i="8" a="1"/>
  <c r="BS15" i="8" s="1"/>
  <c r="BS15" i="18"/>
  <c r="BK15" i="2"/>
  <c r="BK15" i="6" a="1"/>
  <c r="BK15" i="6" s="1"/>
  <c r="BK15" i="8" a="1"/>
  <c r="BK15" i="8" s="1"/>
  <c r="BK15" i="18"/>
  <c r="BC15" i="2"/>
  <c r="BC15" i="6" a="1"/>
  <c r="BC15" i="6" s="1"/>
  <c r="BC15" i="8" a="1"/>
  <c r="BC15" i="8" s="1"/>
  <c r="BC15" i="18"/>
  <c r="AU15" i="2"/>
  <c r="AU15" i="6" a="1"/>
  <c r="AU15" i="6" s="1"/>
  <c r="AU15" i="8" a="1"/>
  <c r="AU15" i="8" s="1"/>
  <c r="AU15" i="18"/>
  <c r="AM15" i="2"/>
  <c r="AM15" i="6" a="1"/>
  <c r="AM15" i="6" s="1"/>
  <c r="AM15" i="8" a="1"/>
  <c r="AM15" i="8" s="1"/>
  <c r="AM15" i="18"/>
  <c r="AE15" i="2"/>
  <c r="AE15" i="6" a="1"/>
  <c r="AE15" i="6" s="1"/>
  <c r="AE15" i="8" a="1"/>
  <c r="AE15" i="8" s="1"/>
  <c r="AE15" i="18"/>
  <c r="W15" i="2"/>
  <c r="W15" i="6" a="1"/>
  <c r="W15" i="6" s="1"/>
  <c r="W15" i="8" a="1"/>
  <c r="W15" i="8" s="1"/>
  <c r="W15" i="18"/>
  <c r="O15" i="2"/>
  <c r="O15" i="6" a="1"/>
  <c r="O15" i="6" s="1"/>
  <c r="O15" i="8" a="1"/>
  <c r="O15" i="8" s="1"/>
  <c r="O15" i="18"/>
  <c r="G15" i="2"/>
  <c r="G15" i="6" a="1"/>
  <c r="G15" i="6" s="1"/>
  <c r="G15" i="8" a="1"/>
  <c r="G15" i="8" s="1"/>
  <c r="G15" i="18"/>
  <c r="GS14" i="2"/>
  <c r="GS14" i="6" a="1"/>
  <c r="GS14" i="6" s="1"/>
  <c r="GS14" i="8" a="1"/>
  <c r="GS14" i="8" s="1"/>
  <c r="GS14" i="18" a="1"/>
  <c r="GS14" i="18" s="1"/>
  <c r="GK14" i="2"/>
  <c r="GK14" i="6" a="1"/>
  <c r="GK14" i="6" s="1"/>
  <c r="GK14" i="18" a="1"/>
  <c r="GK14" i="18" s="1"/>
  <c r="GK14" i="8" a="1"/>
  <c r="GK14" i="8" s="1"/>
  <c r="GC14" i="2"/>
  <c r="GC14" i="6" a="1"/>
  <c r="GC14" i="6" s="1"/>
  <c r="GC14" i="18" a="1"/>
  <c r="GC14" i="18" s="1"/>
  <c r="GC14" i="8" a="1"/>
  <c r="GC14" i="8" s="1"/>
  <c r="FU14" i="2"/>
  <c r="FU14" i="6" a="1"/>
  <c r="FU14" i="6" s="1"/>
  <c r="FU14" i="18" a="1"/>
  <c r="FU14" i="18" s="1"/>
  <c r="FU14" i="8" a="1"/>
  <c r="FU14" i="8" s="1"/>
  <c r="FM14" i="2"/>
  <c r="FM14" i="6" a="1"/>
  <c r="FM14" i="6" s="1"/>
  <c r="FM14" i="8" a="1"/>
  <c r="FM14" i="8" s="1"/>
  <c r="FM14" i="18" a="1"/>
  <c r="FM14" i="18" s="1"/>
  <c r="FE14" i="2"/>
  <c r="FE14" i="6" a="1"/>
  <c r="FE14" i="6" s="1"/>
  <c r="FE14" i="8" a="1"/>
  <c r="FE14" i="8" s="1"/>
  <c r="FE14" i="18" a="1"/>
  <c r="FE14" i="18" s="1"/>
  <c r="EW14" i="2"/>
  <c r="EW14" i="6" a="1"/>
  <c r="EW14" i="6" s="1"/>
  <c r="EW14" i="8" a="1"/>
  <c r="EW14" i="8" s="1"/>
  <c r="EW14" i="18" a="1"/>
  <c r="EW14" i="18" s="1"/>
  <c r="EO14" i="2"/>
  <c r="EO14" i="6" a="1"/>
  <c r="EO14" i="6" s="1"/>
  <c r="EO14" i="8" a="1"/>
  <c r="EO14" i="8" s="1"/>
  <c r="EO14" i="18"/>
  <c r="EG14" i="2"/>
  <c r="EG14" i="6" a="1"/>
  <c r="EG14" i="6" s="1"/>
  <c r="EG14" i="8" a="1"/>
  <c r="EG14" i="8" s="1"/>
  <c r="EG14" i="18"/>
  <c r="DY14" i="2"/>
  <c r="DY14" i="6" a="1"/>
  <c r="DY14" i="6" s="1"/>
  <c r="DY14" i="8" a="1"/>
  <c r="DY14" i="8" s="1"/>
  <c r="DY14" i="18"/>
  <c r="DQ14" i="2"/>
  <c r="DQ14" i="6" a="1"/>
  <c r="DQ14" i="6" s="1"/>
  <c r="DQ14" i="8" a="1"/>
  <c r="DQ14" i="8" s="1"/>
  <c r="DQ14" i="18"/>
  <c r="DI14" i="2"/>
  <c r="DI14" i="6" a="1"/>
  <c r="DI14" i="6" s="1"/>
  <c r="DI14" i="8" a="1"/>
  <c r="DI14" i="8" s="1"/>
  <c r="DI14" i="18"/>
  <c r="DA14" i="2"/>
  <c r="DA14" i="6" a="1"/>
  <c r="DA14" i="6" s="1"/>
  <c r="DA14" i="8" a="1"/>
  <c r="DA14" i="8" s="1"/>
  <c r="DA14" i="18"/>
  <c r="CS14" i="2"/>
  <c r="CS14" i="6" a="1"/>
  <c r="CS14" i="6" s="1"/>
  <c r="CS14" i="8" a="1"/>
  <c r="CS14" i="8" s="1"/>
  <c r="CS14" i="18"/>
  <c r="CK14" i="2"/>
  <c r="CK14" i="6" a="1"/>
  <c r="CK14" i="6" s="1"/>
  <c r="CK14" i="8" a="1"/>
  <c r="CK14" i="8" s="1"/>
  <c r="CK14" i="18"/>
  <c r="CC14" i="2"/>
  <c r="CC14" i="6" a="1"/>
  <c r="CC14" i="6" s="1"/>
  <c r="CC14" i="8" a="1"/>
  <c r="CC14" i="8" s="1"/>
  <c r="CC14" i="18"/>
  <c r="BU14" i="2"/>
  <c r="BU14" i="6" a="1"/>
  <c r="BU14" i="6" s="1"/>
  <c r="BU14" i="8" a="1"/>
  <c r="BU14" i="8" s="1"/>
  <c r="BU14" i="18"/>
  <c r="BM14" i="2"/>
  <c r="BM14" i="6" a="1"/>
  <c r="BM14" i="6" s="1"/>
  <c r="BM14" i="8" a="1"/>
  <c r="BM14" i="8" s="1"/>
  <c r="BM14" i="18"/>
  <c r="BE14" i="2"/>
  <c r="BE14" i="6" a="1"/>
  <c r="BE14" i="6" s="1"/>
  <c r="BE14" i="8" a="1"/>
  <c r="BE14" i="8" s="1"/>
  <c r="BE14" i="18"/>
  <c r="AW14" i="2"/>
  <c r="AW14" i="6" a="1"/>
  <c r="AW14" i="6" s="1"/>
  <c r="AW14" i="8" a="1"/>
  <c r="AW14" i="8" s="1"/>
  <c r="AW14" i="18"/>
  <c r="AO14" i="2"/>
  <c r="AO14" i="6" a="1"/>
  <c r="AO14" i="6" s="1"/>
  <c r="AO14" i="8" a="1"/>
  <c r="AO14" i="8" s="1"/>
  <c r="AO14" i="18"/>
  <c r="AG14" i="2"/>
  <c r="AG14" i="6" a="1"/>
  <c r="AG14" i="6" s="1"/>
  <c r="AG14" i="8" a="1"/>
  <c r="AG14" i="8" s="1"/>
  <c r="AG14" i="18"/>
  <c r="Y14" i="2"/>
  <c r="Y14" i="6" a="1"/>
  <c r="Y14" i="6" s="1"/>
  <c r="Y14" i="8" a="1"/>
  <c r="Y14" i="8" s="1"/>
  <c r="Y14" i="18"/>
  <c r="Q14" i="2"/>
  <c r="Q14" i="6" a="1"/>
  <c r="Q14" i="6" s="1"/>
  <c r="Q14" i="8" a="1"/>
  <c r="Q14" i="8" s="1"/>
  <c r="Q14" i="18"/>
  <c r="I14" i="2"/>
  <c r="I14" i="6" a="1"/>
  <c r="I14" i="6" s="1"/>
  <c r="I14" i="8" a="1"/>
  <c r="I14" i="8" s="1"/>
  <c r="I14" i="18"/>
  <c r="GU13" i="2"/>
  <c r="GU13" i="6" a="1"/>
  <c r="GU13" i="6" s="1"/>
  <c r="GU13" i="8" a="1"/>
  <c r="GU13" i="8" s="1"/>
  <c r="GU13" i="18" a="1"/>
  <c r="GU13" i="18" s="1"/>
  <c r="GM13" i="2"/>
  <c r="GM13" i="6" a="1"/>
  <c r="GM13" i="6" s="1"/>
  <c r="GM13" i="8" a="1"/>
  <c r="GM13" i="8" s="1"/>
  <c r="GM13" i="18" a="1"/>
  <c r="GM13" i="18" s="1"/>
  <c r="GE13" i="2"/>
  <c r="GE13" i="6" a="1"/>
  <c r="GE13" i="6" s="1"/>
  <c r="GE13" i="8" a="1"/>
  <c r="GE13" i="8" s="1"/>
  <c r="GE13" i="18" a="1"/>
  <c r="GE13" i="18" s="1"/>
  <c r="FW13" i="2"/>
  <c r="FW13" i="6" a="1"/>
  <c r="FW13" i="6" s="1"/>
  <c r="FW13" i="8" a="1"/>
  <c r="FW13" i="8" s="1"/>
  <c r="FW13" i="18" a="1"/>
  <c r="FW13" i="18" s="1"/>
  <c r="FO13" i="2"/>
  <c r="FO13" i="6" a="1"/>
  <c r="FO13" i="6" s="1"/>
  <c r="FO13" i="8" a="1"/>
  <c r="FO13" i="8" s="1"/>
  <c r="FO13" i="18" a="1"/>
  <c r="FO13" i="18" s="1"/>
  <c r="FG13" i="2"/>
  <c r="FG13" i="6" a="1"/>
  <c r="FG13" i="6" s="1"/>
  <c r="FG13" i="8" a="1"/>
  <c r="FG13" i="8" s="1"/>
  <c r="FG13" i="18" a="1"/>
  <c r="FG13" i="18" s="1"/>
  <c r="EY13" i="2"/>
  <c r="EY13" i="6" a="1"/>
  <c r="EY13" i="6" s="1"/>
  <c r="EY13" i="8" a="1"/>
  <c r="EY13" i="8" s="1"/>
  <c r="EY13" i="18" a="1"/>
  <c r="EY13" i="18" s="1"/>
  <c r="EQ13" i="2"/>
  <c r="EQ13" i="6" a="1"/>
  <c r="EQ13" i="6" s="1"/>
  <c r="EQ13" i="8" a="1"/>
  <c r="EQ13" i="8" s="1"/>
  <c r="EQ13" i="18" a="1"/>
  <c r="EQ13" i="18" s="1"/>
  <c r="EI13" i="2"/>
  <c r="EI13" i="6" a="1"/>
  <c r="EI13" i="6" s="1"/>
  <c r="EI13" i="8" a="1"/>
  <c r="EI13" i="8" s="1"/>
  <c r="EI13" i="18"/>
  <c r="EA13" i="2"/>
  <c r="EA13" i="6" a="1"/>
  <c r="EA13" i="6" s="1"/>
  <c r="EA13" i="8" a="1"/>
  <c r="EA13" i="8" s="1"/>
  <c r="EA13" i="18"/>
  <c r="DS13" i="2"/>
  <c r="DS13" i="6" a="1"/>
  <c r="DS13" i="6" s="1"/>
  <c r="DS13" i="8" a="1"/>
  <c r="DS13" i="8" s="1"/>
  <c r="DS13" i="18"/>
  <c r="DK13" i="2"/>
  <c r="DK13" i="6" a="1"/>
  <c r="DK13" i="6" s="1"/>
  <c r="DK13" i="8" a="1"/>
  <c r="DK13" i="8" s="1"/>
  <c r="DK13" i="18"/>
  <c r="DC13" i="2"/>
  <c r="DC13" i="6" a="1"/>
  <c r="DC13" i="6" s="1"/>
  <c r="DC13" i="8" a="1"/>
  <c r="DC13" i="8" s="1"/>
  <c r="DC13" i="18"/>
  <c r="CU13" i="2"/>
  <c r="CU13" i="6" a="1"/>
  <c r="CU13" i="6" s="1"/>
  <c r="CU13" i="8" a="1"/>
  <c r="CU13" i="8" s="1"/>
  <c r="CU13" i="18"/>
  <c r="CM13" i="2"/>
  <c r="CM13" i="6" a="1"/>
  <c r="CM13" i="6" s="1"/>
  <c r="CM13" i="8" a="1"/>
  <c r="CM13" i="8" s="1"/>
  <c r="CM13" i="18"/>
  <c r="CE13" i="2"/>
  <c r="CE13" i="6" a="1"/>
  <c r="CE13" i="6" s="1"/>
  <c r="CE13" i="8" a="1"/>
  <c r="CE13" i="8" s="1"/>
  <c r="CE13" i="18"/>
  <c r="BW13" i="2"/>
  <c r="BW13" i="6" a="1"/>
  <c r="BW13" i="6" s="1"/>
  <c r="BW13" i="8" a="1"/>
  <c r="BW13" i="8" s="1"/>
  <c r="BW13" i="18"/>
  <c r="BO13" i="2"/>
  <c r="BO13" i="6" a="1"/>
  <c r="BO13" i="6" s="1"/>
  <c r="BO13" i="8" a="1"/>
  <c r="BO13" i="8" s="1"/>
  <c r="BO13" i="18"/>
  <c r="BG13" i="2"/>
  <c r="BG13" i="6" a="1"/>
  <c r="BG13" i="6" s="1"/>
  <c r="BG13" i="8" a="1"/>
  <c r="BG13" i="8" s="1"/>
  <c r="BG13" i="18"/>
  <c r="AY13" i="2"/>
  <c r="AY13" i="6" a="1"/>
  <c r="AY13" i="6" s="1"/>
  <c r="AY13" i="8" a="1"/>
  <c r="AY13" i="8" s="1"/>
  <c r="AY13" i="18"/>
  <c r="AQ13" i="2"/>
  <c r="AQ13" i="6" a="1"/>
  <c r="AQ13" i="6" s="1"/>
  <c r="AQ13" i="8" a="1"/>
  <c r="AQ13" i="8" s="1"/>
  <c r="AQ13" i="18"/>
  <c r="AI13" i="2"/>
  <c r="AI13" i="6" a="1"/>
  <c r="AI13" i="6" s="1"/>
  <c r="AI13" i="8" a="1"/>
  <c r="AI13" i="8" s="1"/>
  <c r="AI13" i="18"/>
  <c r="AA13" i="2"/>
  <c r="AA13" i="6" a="1"/>
  <c r="AA13" i="6" s="1"/>
  <c r="AA13" i="8" a="1"/>
  <c r="AA13" i="8" s="1"/>
  <c r="AA13" i="18"/>
  <c r="S13" i="2"/>
  <c r="S13" i="6" a="1"/>
  <c r="S13" i="6" s="1"/>
  <c r="S13" i="8" a="1"/>
  <c r="S13" i="8" s="1"/>
  <c r="S13" i="18"/>
  <c r="K13" i="2"/>
  <c r="K13" i="6" a="1"/>
  <c r="K13" i="6" s="1"/>
  <c r="K13" i="8" a="1"/>
  <c r="K13" i="8" s="1"/>
  <c r="K13" i="18"/>
  <c r="GW12" i="2"/>
  <c r="GW12" i="6" a="1"/>
  <c r="GW12" i="6" s="1"/>
  <c r="GW12" i="8" a="1"/>
  <c r="GW12" i="8" s="1"/>
  <c r="GW12" i="18" a="1"/>
  <c r="GW12" i="18" s="1"/>
  <c r="GO12" i="2"/>
  <c r="GO12" i="6" a="1"/>
  <c r="GO12" i="6" s="1"/>
  <c r="GO12" i="8" a="1"/>
  <c r="GO12" i="8" s="1"/>
  <c r="GO12" i="18" a="1"/>
  <c r="GO12" i="18" s="1"/>
  <c r="GG12" i="2"/>
  <c r="GG12" i="6" a="1"/>
  <c r="GG12" i="6" s="1"/>
  <c r="GG12" i="8" a="1"/>
  <c r="GG12" i="8" s="1"/>
  <c r="GG12" i="18" a="1"/>
  <c r="GG12" i="18" s="1"/>
  <c r="FY12" i="2"/>
  <c r="FY12" i="6" a="1"/>
  <c r="FY12" i="6" s="1"/>
  <c r="FY12" i="8" a="1"/>
  <c r="FY12" i="8" s="1"/>
  <c r="FY12" i="18" a="1"/>
  <c r="FY12" i="18" s="1"/>
  <c r="FQ12" i="2"/>
  <c r="FQ12" i="6" a="1"/>
  <c r="FQ12" i="6" s="1"/>
  <c r="FQ12" i="8" a="1"/>
  <c r="FQ12" i="8" s="1"/>
  <c r="FQ12" i="18" a="1"/>
  <c r="FQ12" i="18" s="1"/>
  <c r="FI12" i="2"/>
  <c r="FI12" i="6" a="1"/>
  <c r="FI12" i="6" s="1"/>
  <c r="FI12" i="8" a="1"/>
  <c r="FI12" i="8" s="1"/>
  <c r="FI12" i="18" a="1"/>
  <c r="FI12" i="18" s="1"/>
  <c r="FA12" i="2"/>
  <c r="FA12" i="6" a="1"/>
  <c r="FA12" i="6" s="1"/>
  <c r="FA12" i="8" a="1"/>
  <c r="FA12" i="8" s="1"/>
  <c r="FA12" i="18" a="1"/>
  <c r="FA12" i="18" s="1"/>
  <c r="ES12" i="2"/>
  <c r="ES12" i="6" a="1"/>
  <c r="ES12" i="6" s="1"/>
  <c r="ES12" i="18" a="1"/>
  <c r="ES12" i="18" s="1"/>
  <c r="ES12" i="8" a="1"/>
  <c r="ES12" i="8" s="1"/>
  <c r="EK12" i="2"/>
  <c r="EK12" i="6" a="1"/>
  <c r="EK12" i="6" s="1"/>
  <c r="EK12" i="8" a="1"/>
  <c r="EK12" i="8" s="1"/>
  <c r="EK12" i="18"/>
  <c r="EC12" i="2"/>
  <c r="EC12" i="6" a="1"/>
  <c r="EC12" i="6" s="1"/>
  <c r="EC12" i="8" a="1"/>
  <c r="EC12" i="8" s="1"/>
  <c r="EC12" i="18"/>
  <c r="DU12" i="2"/>
  <c r="DU12" i="6" a="1"/>
  <c r="DU12" i="6" s="1"/>
  <c r="DU12" i="8" a="1"/>
  <c r="DU12" i="8" s="1"/>
  <c r="DU12" i="18"/>
  <c r="DM12" i="2"/>
  <c r="DM12" i="6" a="1"/>
  <c r="DM12" i="6" s="1"/>
  <c r="DM12" i="8" a="1"/>
  <c r="DM12" i="8" s="1"/>
  <c r="DM12" i="18"/>
  <c r="DE12" i="2"/>
  <c r="DE12" i="6" a="1"/>
  <c r="DE12" i="6" s="1"/>
  <c r="DE12" i="8" a="1"/>
  <c r="DE12" i="8" s="1"/>
  <c r="DE12" i="18"/>
  <c r="CW12" i="2"/>
  <c r="CW12" i="6" a="1"/>
  <c r="CW12" i="6" s="1"/>
  <c r="CW12" i="8" a="1"/>
  <c r="CW12" i="8" s="1"/>
  <c r="CW12" i="18"/>
  <c r="CO12" i="2"/>
  <c r="CO12" i="6" a="1"/>
  <c r="CO12" i="6" s="1"/>
  <c r="CO12" i="8" a="1"/>
  <c r="CO12" i="8" s="1"/>
  <c r="CO12" i="18"/>
  <c r="CG12" i="2"/>
  <c r="CG12" i="6" a="1"/>
  <c r="CG12" i="6" s="1"/>
  <c r="CG12" i="8" a="1"/>
  <c r="CG12" i="8" s="1"/>
  <c r="CG12" i="18"/>
  <c r="BY12" i="2"/>
  <c r="BY12" i="6" a="1"/>
  <c r="BY12" i="6" s="1"/>
  <c r="BY12" i="8" a="1"/>
  <c r="BY12" i="8" s="1"/>
  <c r="BY12" i="18"/>
  <c r="BQ12" i="2"/>
  <c r="BQ12" i="6" a="1"/>
  <c r="BQ12" i="6" s="1"/>
  <c r="BQ12" i="8" a="1"/>
  <c r="BQ12" i="8" s="1"/>
  <c r="BQ12" i="18"/>
  <c r="BI12" i="2"/>
  <c r="BI12" i="6" a="1"/>
  <c r="BI12" i="6" s="1"/>
  <c r="BI12" i="8" a="1"/>
  <c r="BI12" i="8" s="1"/>
  <c r="BI12" i="18"/>
  <c r="BA12" i="2"/>
  <c r="BA12" i="6" a="1"/>
  <c r="BA12" i="6" s="1"/>
  <c r="BA12" i="8" a="1"/>
  <c r="BA12" i="8" s="1"/>
  <c r="BA12" i="18"/>
  <c r="AS12" i="2"/>
  <c r="AS12" i="6" a="1"/>
  <c r="AS12" i="6" s="1"/>
  <c r="AS12" i="8" a="1"/>
  <c r="AS12" i="8" s="1"/>
  <c r="AS12" i="18"/>
  <c r="AK12" i="2"/>
  <c r="AK12" i="6" a="1"/>
  <c r="AK12" i="6" s="1"/>
  <c r="AK12" i="8" a="1"/>
  <c r="AK12" i="8" s="1"/>
  <c r="AK12" i="18"/>
  <c r="AC12" i="2"/>
  <c r="AC12" i="6" a="1"/>
  <c r="AC12" i="6" s="1"/>
  <c r="AC12" i="8" a="1"/>
  <c r="AC12" i="8" s="1"/>
  <c r="AC12" i="18"/>
  <c r="U12" i="2"/>
  <c r="U12" i="6" a="1"/>
  <c r="U12" i="6" s="1"/>
  <c r="U12" i="8" a="1"/>
  <c r="U12" i="8" s="1"/>
  <c r="U12" i="18"/>
  <c r="M12" i="2"/>
  <c r="M12" i="6" a="1"/>
  <c r="M12" i="6" s="1"/>
  <c r="M12" i="8" a="1"/>
  <c r="M12" i="8" s="1"/>
  <c r="M12" i="18"/>
  <c r="E12" i="2"/>
  <c r="E12" i="6" a="1"/>
  <c r="E12" i="6" s="1"/>
  <c r="E12" i="8" a="1"/>
  <c r="E12" i="8" s="1"/>
  <c r="E12" i="18"/>
  <c r="GQ11" i="2"/>
  <c r="GQ11" i="6" a="1"/>
  <c r="GQ11" i="6" s="1"/>
  <c r="GQ11" i="18" a="1"/>
  <c r="GQ11" i="18" s="1"/>
  <c r="GQ11" i="8" a="1"/>
  <c r="GQ11" i="8" s="1"/>
  <c r="GI11" i="2"/>
  <c r="GI11" i="6" a="1"/>
  <c r="GI11" i="6" s="1"/>
  <c r="GI11" i="18" a="1"/>
  <c r="GI11" i="18" s="1"/>
  <c r="GI11" i="8" a="1"/>
  <c r="GI11" i="8" s="1"/>
  <c r="GA11" i="2"/>
  <c r="GA11" i="6" a="1"/>
  <c r="GA11" i="6" s="1"/>
  <c r="GA11" i="8" a="1"/>
  <c r="GA11" i="8" s="1"/>
  <c r="GA11" i="18" a="1"/>
  <c r="GA11" i="18" s="1"/>
  <c r="FS11" i="2"/>
  <c r="FS11" i="6" a="1"/>
  <c r="FS11" i="6" s="1"/>
  <c r="FS11" i="8" a="1"/>
  <c r="FS11" i="8" s="1"/>
  <c r="FS11" i="18" a="1"/>
  <c r="FS11" i="18" s="1"/>
  <c r="FK11" i="2"/>
  <c r="FK11" i="6" a="1"/>
  <c r="FK11" i="6" s="1"/>
  <c r="FK11" i="8" a="1"/>
  <c r="FK11" i="8" s="1"/>
  <c r="FK11" i="18" a="1"/>
  <c r="FK11" i="18" s="1"/>
  <c r="FC11" i="2"/>
  <c r="FC11" i="6" a="1"/>
  <c r="FC11" i="6" s="1"/>
  <c r="FC11" i="8" a="1"/>
  <c r="FC11" i="8" s="1"/>
  <c r="FC11" i="18" a="1"/>
  <c r="FC11" i="18" s="1"/>
  <c r="EU11" i="2"/>
  <c r="EU11" i="6" a="1"/>
  <c r="EU11" i="6" s="1"/>
  <c r="EU11" i="8" a="1"/>
  <c r="EU11" i="8" s="1"/>
  <c r="EU11" i="18" a="1"/>
  <c r="EU11" i="18" s="1"/>
  <c r="EM11" i="2"/>
  <c r="EM11" i="6" a="1"/>
  <c r="EM11" i="6" s="1"/>
  <c r="EM11" i="8" a="1"/>
  <c r="EM11" i="8" s="1"/>
  <c r="EM11" i="18"/>
  <c r="EE11" i="2"/>
  <c r="EE11" i="6" a="1"/>
  <c r="EE11" i="6" s="1"/>
  <c r="EE11" i="8" a="1"/>
  <c r="EE11" i="8" s="1"/>
  <c r="EE11" i="18"/>
  <c r="DW11" i="2"/>
  <c r="DW11" i="6" a="1"/>
  <c r="DW11" i="6" s="1"/>
  <c r="DW11" i="8" a="1"/>
  <c r="DW11" i="8" s="1"/>
  <c r="DW11" i="18"/>
  <c r="DO11" i="2"/>
  <c r="DO11" i="6" a="1"/>
  <c r="DO11" i="6" s="1"/>
  <c r="DO11" i="8" a="1"/>
  <c r="DO11" i="8" s="1"/>
  <c r="DO11" i="18"/>
  <c r="DG11" i="2"/>
  <c r="DG11" i="6" a="1"/>
  <c r="DG11" i="6" s="1"/>
  <c r="DG11" i="8" a="1"/>
  <c r="DG11" i="8" s="1"/>
  <c r="DG11" i="18"/>
  <c r="CY11" i="2"/>
  <c r="CY11" i="6" a="1"/>
  <c r="CY11" i="6" s="1"/>
  <c r="CY11" i="8" a="1"/>
  <c r="CY11" i="8" s="1"/>
  <c r="CY11" i="18"/>
  <c r="CQ11" i="2"/>
  <c r="CQ11" i="6" a="1"/>
  <c r="CQ11" i="6" s="1"/>
  <c r="CQ11" i="8" a="1"/>
  <c r="CQ11" i="8" s="1"/>
  <c r="CQ11" i="18"/>
  <c r="CI11" i="2"/>
  <c r="CI11" i="6" a="1"/>
  <c r="CI11" i="6" s="1"/>
  <c r="CI11" i="8" a="1"/>
  <c r="CI11" i="8" s="1"/>
  <c r="CI11" i="18"/>
  <c r="CA11" i="2"/>
  <c r="CA11" i="6" a="1"/>
  <c r="CA11" i="6" s="1"/>
  <c r="CA11" i="8" a="1"/>
  <c r="CA11" i="8" s="1"/>
  <c r="CA11" i="18"/>
  <c r="BS11" i="2"/>
  <c r="BS11" i="6" a="1"/>
  <c r="BS11" i="6" s="1"/>
  <c r="BS11" i="8" a="1"/>
  <c r="BS11" i="8" s="1"/>
  <c r="BS11" i="18"/>
  <c r="BK11" i="2"/>
  <c r="BK11" i="6" a="1"/>
  <c r="BK11" i="6" s="1"/>
  <c r="BK11" i="8" a="1"/>
  <c r="BK11" i="8" s="1"/>
  <c r="BK11" i="18"/>
  <c r="BC11" i="2"/>
  <c r="BC11" i="6" a="1"/>
  <c r="BC11" i="6" s="1"/>
  <c r="BC11" i="8" a="1"/>
  <c r="BC11" i="8" s="1"/>
  <c r="BC11" i="18"/>
  <c r="AU11" i="2"/>
  <c r="AU11" i="6" a="1"/>
  <c r="AU11" i="6" s="1"/>
  <c r="AU11" i="8" a="1"/>
  <c r="AU11" i="8" s="1"/>
  <c r="AU11" i="18"/>
  <c r="AM11" i="2"/>
  <c r="AM11" i="6" a="1"/>
  <c r="AM11" i="6" s="1"/>
  <c r="AM11" i="8" a="1"/>
  <c r="AM11" i="8" s="1"/>
  <c r="AM11" i="18"/>
  <c r="AE11" i="2"/>
  <c r="AE11" i="6" a="1"/>
  <c r="AE11" i="6" s="1"/>
  <c r="AE11" i="8" a="1"/>
  <c r="AE11" i="8" s="1"/>
  <c r="AE11" i="18"/>
  <c r="W11" i="2"/>
  <c r="W11" i="6" a="1"/>
  <c r="W11" i="6" s="1"/>
  <c r="W11" i="8" a="1"/>
  <c r="W11" i="8" s="1"/>
  <c r="W11" i="18"/>
  <c r="O11" i="2"/>
  <c r="O11" i="6" a="1"/>
  <c r="O11" i="6" s="1"/>
  <c r="O11" i="8" a="1"/>
  <c r="O11" i="8" s="1"/>
  <c r="O11" i="18"/>
  <c r="G11" i="2"/>
  <c r="G11" i="6" a="1"/>
  <c r="G11" i="6" s="1"/>
  <c r="G11" i="8" a="1"/>
  <c r="G11" i="8" s="1"/>
  <c r="G11" i="18"/>
  <c r="GS10" i="2"/>
  <c r="GS10" i="6" a="1"/>
  <c r="GS10" i="6" s="1"/>
  <c r="GS10" i="8" a="1"/>
  <c r="GS10" i="8" s="1"/>
  <c r="GS10" i="18" a="1"/>
  <c r="GS10" i="18" s="1"/>
  <c r="GK10" i="2"/>
  <c r="GK10" i="6" a="1"/>
  <c r="GK10" i="6" s="1"/>
  <c r="GK10" i="18" a="1"/>
  <c r="GK10" i="18" s="1"/>
  <c r="GK10" i="8" a="1"/>
  <c r="GK10" i="8" s="1"/>
  <c r="GC10" i="2"/>
  <c r="GC10" i="6" a="1"/>
  <c r="GC10" i="6" s="1"/>
  <c r="GC10" i="8" a="1"/>
  <c r="GC10" i="8" s="1"/>
  <c r="GC10" i="18" a="1"/>
  <c r="GC10" i="18" s="1"/>
  <c r="FU10" i="2"/>
  <c r="FU10" i="6" a="1"/>
  <c r="FU10" i="6" s="1"/>
  <c r="FU10" i="8" a="1"/>
  <c r="FU10" i="8" s="1"/>
  <c r="FU10" i="18" a="1"/>
  <c r="FU10" i="18" s="1"/>
  <c r="FM10" i="2"/>
  <c r="FM10" i="6" a="1"/>
  <c r="FM10" i="6" s="1"/>
  <c r="FM10" i="8" a="1"/>
  <c r="FM10" i="8" s="1"/>
  <c r="FM10" i="18" a="1"/>
  <c r="FM10" i="18" s="1"/>
  <c r="FE10" i="2"/>
  <c r="FE10" i="6" a="1"/>
  <c r="FE10" i="6" s="1"/>
  <c r="FE10" i="8" a="1"/>
  <c r="FE10" i="8" s="1"/>
  <c r="FE10" i="18" a="1"/>
  <c r="FE10" i="18" s="1"/>
  <c r="EW10" i="2"/>
  <c r="EW10" i="6" a="1"/>
  <c r="EW10" i="6" s="1"/>
  <c r="EW10" i="8" a="1"/>
  <c r="EW10" i="8" s="1"/>
  <c r="EW10" i="18" a="1"/>
  <c r="EW10" i="18" s="1"/>
  <c r="EO10" i="2"/>
  <c r="EO10" i="6" a="1"/>
  <c r="EO10" i="6" s="1"/>
  <c r="EO10" i="8" a="1"/>
  <c r="EO10" i="8" s="1"/>
  <c r="EO10" i="18"/>
  <c r="EG10" i="2"/>
  <c r="EG10" i="6" a="1"/>
  <c r="EG10" i="6" s="1"/>
  <c r="EG10" i="8" a="1"/>
  <c r="EG10" i="8" s="1"/>
  <c r="EG10" i="18"/>
  <c r="DY10" i="2"/>
  <c r="DY10" i="6" a="1"/>
  <c r="DY10" i="6" s="1"/>
  <c r="DY10" i="8" a="1"/>
  <c r="DY10" i="8" s="1"/>
  <c r="DY10" i="18"/>
  <c r="DQ10" i="2"/>
  <c r="DQ10" i="6" a="1"/>
  <c r="DQ10" i="6" s="1"/>
  <c r="DQ10" i="8" a="1"/>
  <c r="DQ10" i="8" s="1"/>
  <c r="DQ10" i="18"/>
  <c r="DI10" i="2"/>
  <c r="DI10" i="6" a="1"/>
  <c r="DI10" i="6" s="1"/>
  <c r="DI10" i="8" a="1"/>
  <c r="DI10" i="8" s="1"/>
  <c r="DI10" i="18"/>
  <c r="DA10" i="2"/>
  <c r="DA10" i="6" a="1"/>
  <c r="DA10" i="6" s="1"/>
  <c r="DA10" i="8" a="1"/>
  <c r="DA10" i="8" s="1"/>
  <c r="DA10" i="18"/>
  <c r="CS10" i="2"/>
  <c r="CS10" i="6" a="1"/>
  <c r="CS10" i="6" s="1"/>
  <c r="CS10" i="8" a="1"/>
  <c r="CS10" i="8" s="1"/>
  <c r="CS10" i="18"/>
  <c r="CK10" i="2"/>
  <c r="CK10" i="6" a="1"/>
  <c r="CK10" i="6" s="1"/>
  <c r="CK10" i="8" a="1"/>
  <c r="CK10" i="8" s="1"/>
  <c r="CK10" i="18"/>
  <c r="CC10" i="2"/>
  <c r="CC10" i="6" a="1"/>
  <c r="CC10" i="6" s="1"/>
  <c r="CC10" i="8" a="1"/>
  <c r="CC10" i="8" s="1"/>
  <c r="CC10" i="18"/>
  <c r="BU10" i="2"/>
  <c r="BU10" i="6" a="1"/>
  <c r="BU10" i="6" s="1"/>
  <c r="BU10" i="8" a="1"/>
  <c r="BU10" i="8" s="1"/>
  <c r="BU10" i="18"/>
  <c r="BM10" i="2"/>
  <c r="BM10" i="6" a="1"/>
  <c r="BM10" i="6" s="1"/>
  <c r="BM10" i="8" a="1"/>
  <c r="BM10" i="8" s="1"/>
  <c r="BM10" i="18"/>
  <c r="BE10" i="2"/>
  <c r="BE10" i="6" a="1"/>
  <c r="BE10" i="6" s="1"/>
  <c r="BE10" i="8" a="1"/>
  <c r="BE10" i="8" s="1"/>
  <c r="BE10" i="18"/>
  <c r="AW10" i="2"/>
  <c r="AW10" i="6" a="1"/>
  <c r="AW10" i="6" s="1"/>
  <c r="AW10" i="8" a="1"/>
  <c r="AW10" i="8" s="1"/>
  <c r="AW10" i="18"/>
  <c r="AO10" i="2"/>
  <c r="AO10" i="6" a="1"/>
  <c r="AO10" i="6" s="1"/>
  <c r="AO10" i="8" a="1"/>
  <c r="AO10" i="8" s="1"/>
  <c r="AO10" i="18"/>
  <c r="AG10" i="2"/>
  <c r="AG10" i="6" a="1"/>
  <c r="AG10" i="6" s="1"/>
  <c r="AG10" i="8" a="1"/>
  <c r="AG10" i="8" s="1"/>
  <c r="AG10" i="18"/>
  <c r="Y10" i="2"/>
  <c r="Y10" i="6" a="1"/>
  <c r="Y10" i="6" s="1"/>
  <c r="Y10" i="8" a="1"/>
  <c r="Y10" i="8" s="1"/>
  <c r="Y10" i="18"/>
  <c r="Q10" i="2"/>
  <c r="Q10" i="6" a="1"/>
  <c r="Q10" i="6" s="1"/>
  <c r="Q10" i="8" a="1"/>
  <c r="Q10" i="8" s="1"/>
  <c r="Q10" i="18"/>
  <c r="I10" i="2"/>
  <c r="I10" i="6" a="1"/>
  <c r="I10" i="6" s="1"/>
  <c r="I10" i="8" a="1"/>
  <c r="I10" i="8" s="1"/>
  <c r="I10" i="18"/>
  <c r="GU9" i="2"/>
  <c r="GU9" i="6" a="1"/>
  <c r="GU9" i="6" s="1"/>
  <c r="GU9" i="8" a="1"/>
  <c r="GU9" i="8" s="1"/>
  <c r="GU9" i="18" a="1"/>
  <c r="GU9" i="18" s="1"/>
  <c r="GM9" i="2"/>
  <c r="GM9" i="6" a="1"/>
  <c r="GM9" i="6" s="1"/>
  <c r="GM9" i="8" a="1"/>
  <c r="GM9" i="8" s="1"/>
  <c r="GM9" i="18" a="1"/>
  <c r="GM9" i="18" s="1"/>
  <c r="GE9" i="2"/>
  <c r="GE9" i="6" a="1"/>
  <c r="GE9" i="6" s="1"/>
  <c r="GE9" i="8" a="1"/>
  <c r="GE9" i="8" s="1"/>
  <c r="GE9" i="18" a="1"/>
  <c r="GE9" i="18" s="1"/>
  <c r="FW9" i="2"/>
  <c r="FW9" i="6" a="1"/>
  <c r="FW9" i="6" s="1"/>
  <c r="FW9" i="8" a="1"/>
  <c r="FW9" i="8" s="1"/>
  <c r="FW9" i="18" a="1"/>
  <c r="FW9" i="18" s="1"/>
  <c r="FO9" i="2"/>
  <c r="FO9" i="6" a="1"/>
  <c r="FO9" i="6" s="1"/>
  <c r="FO9" i="8" a="1"/>
  <c r="FO9" i="8" s="1"/>
  <c r="FO9" i="18" a="1"/>
  <c r="FO9" i="18" s="1"/>
  <c r="FG9" i="2"/>
  <c r="FG9" i="6" a="1"/>
  <c r="FG9" i="6" s="1"/>
  <c r="FG9" i="8" a="1"/>
  <c r="FG9" i="8" s="1"/>
  <c r="FG9" i="18" a="1"/>
  <c r="FG9" i="18" s="1"/>
  <c r="EY9" i="2"/>
  <c r="EY9" i="6" a="1"/>
  <c r="EY9" i="6" s="1"/>
  <c r="EY9" i="8" a="1"/>
  <c r="EY9" i="8" s="1"/>
  <c r="EY9" i="18" a="1"/>
  <c r="EY9" i="18" s="1"/>
  <c r="EQ9" i="2"/>
  <c r="EQ9" i="6" a="1"/>
  <c r="EQ9" i="6" s="1"/>
  <c r="EQ9" i="8" a="1"/>
  <c r="EQ9" i="8" s="1"/>
  <c r="EQ9" i="18" a="1"/>
  <c r="EQ9" i="18" s="1"/>
  <c r="EI9" i="2"/>
  <c r="EI9" i="6" a="1"/>
  <c r="EI9" i="6" s="1"/>
  <c r="EI9" i="8" a="1"/>
  <c r="EI9" i="8" s="1"/>
  <c r="EI9" i="18"/>
  <c r="EA9" i="2"/>
  <c r="EA9" i="6" a="1"/>
  <c r="EA9" i="6" s="1"/>
  <c r="EA9" i="8" a="1"/>
  <c r="EA9" i="8" s="1"/>
  <c r="EA9" i="18"/>
  <c r="DS9" i="2"/>
  <c r="DS9" i="6" a="1"/>
  <c r="DS9" i="6" s="1"/>
  <c r="DS9" i="8" a="1"/>
  <c r="DS9" i="8" s="1"/>
  <c r="DS9" i="18"/>
  <c r="DK9" i="2"/>
  <c r="DK9" i="6" a="1"/>
  <c r="DK9" i="6" s="1"/>
  <c r="DK9" i="8" a="1"/>
  <c r="DK9" i="8" s="1"/>
  <c r="DK9" i="18"/>
  <c r="DC9" i="2"/>
  <c r="DC9" i="6" a="1"/>
  <c r="DC9" i="6" s="1"/>
  <c r="DC9" i="8" a="1"/>
  <c r="DC9" i="8" s="1"/>
  <c r="DC9" i="18"/>
  <c r="CU9" i="2"/>
  <c r="CU9" i="6" a="1"/>
  <c r="CU9" i="6" s="1"/>
  <c r="CU9" i="8" a="1"/>
  <c r="CU9" i="8" s="1"/>
  <c r="CU9" i="18"/>
  <c r="CM9" i="2"/>
  <c r="CM9" i="6" a="1"/>
  <c r="CM9" i="6" s="1"/>
  <c r="CM9" i="8" a="1"/>
  <c r="CM9" i="8" s="1"/>
  <c r="CM9" i="18"/>
  <c r="CE9" i="2"/>
  <c r="CE9" i="6" a="1"/>
  <c r="CE9" i="6" s="1"/>
  <c r="CE9" i="8" a="1"/>
  <c r="CE9" i="8" s="1"/>
  <c r="CE9" i="18"/>
  <c r="BW9" i="2"/>
  <c r="BW9" i="6" a="1"/>
  <c r="BW9" i="6" s="1"/>
  <c r="BW9" i="8" a="1"/>
  <c r="BW9" i="8" s="1"/>
  <c r="BW9" i="18"/>
  <c r="BO9" i="2"/>
  <c r="BO9" i="6" a="1"/>
  <c r="BO9" i="6" s="1"/>
  <c r="BO9" i="8" a="1"/>
  <c r="BO9" i="8" s="1"/>
  <c r="BO9" i="18"/>
  <c r="BG9" i="2"/>
  <c r="BG9" i="6" a="1"/>
  <c r="BG9" i="6" s="1"/>
  <c r="BG9" i="8" a="1"/>
  <c r="BG9" i="8" s="1"/>
  <c r="BG9" i="18"/>
  <c r="AY9" i="2"/>
  <c r="AY9" i="6" a="1"/>
  <c r="AY9" i="6" s="1"/>
  <c r="AY9" i="8" a="1"/>
  <c r="AY9" i="8" s="1"/>
  <c r="AY9" i="18"/>
  <c r="AQ9" i="2"/>
  <c r="AQ9" i="6" a="1"/>
  <c r="AQ9" i="6" s="1"/>
  <c r="AQ9" i="8" a="1"/>
  <c r="AQ9" i="8" s="1"/>
  <c r="AQ9" i="18"/>
  <c r="AI9" i="2"/>
  <c r="AI9" i="6" a="1"/>
  <c r="AI9" i="6" s="1"/>
  <c r="AI9" i="8" a="1"/>
  <c r="AI9" i="8" s="1"/>
  <c r="AI9" i="18"/>
  <c r="AA9" i="2"/>
  <c r="AA9" i="6" a="1"/>
  <c r="AA9" i="6" s="1"/>
  <c r="AA9" i="8" a="1"/>
  <c r="AA9" i="8" s="1"/>
  <c r="AA9" i="18"/>
  <c r="S9" i="2"/>
  <c r="S9" i="6" a="1"/>
  <c r="S9" i="6" s="1"/>
  <c r="S9" i="8" a="1"/>
  <c r="S9" i="8" s="1"/>
  <c r="S9" i="18"/>
  <c r="K9" i="2"/>
  <c r="K9" i="6" a="1"/>
  <c r="K9" i="6" s="1"/>
  <c r="K9" i="8" a="1"/>
  <c r="K9" i="8" s="1"/>
  <c r="K9" i="18"/>
  <c r="GW8" i="2"/>
  <c r="GW8" i="6" a="1"/>
  <c r="GW8" i="6" s="1"/>
  <c r="GW8" i="8" a="1"/>
  <c r="GW8" i="8" s="1"/>
  <c r="GW8" i="18" a="1"/>
  <c r="GW8" i="18" s="1"/>
  <c r="GO8" i="2"/>
  <c r="GO8" i="6" a="1"/>
  <c r="GO8" i="6" s="1"/>
  <c r="GO8" i="8" a="1"/>
  <c r="GO8" i="8" s="1"/>
  <c r="GO8" i="18" a="1"/>
  <c r="GO8" i="18" s="1"/>
  <c r="GG8" i="2"/>
  <c r="GG8" i="6" a="1"/>
  <c r="GG8" i="6" s="1"/>
  <c r="GG8" i="8" a="1"/>
  <c r="GG8" i="8" s="1"/>
  <c r="GG8" i="18" a="1"/>
  <c r="GG8" i="18" s="1"/>
  <c r="FY8" i="2"/>
  <c r="FY8" i="6" a="1"/>
  <c r="FY8" i="6" s="1"/>
  <c r="FY8" i="8" a="1"/>
  <c r="FY8" i="8" s="1"/>
  <c r="FY8" i="18" a="1"/>
  <c r="FY8" i="18" s="1"/>
  <c r="FQ8" i="2"/>
  <c r="FQ8" i="6" a="1"/>
  <c r="FQ8" i="6" s="1"/>
  <c r="FQ8" i="8" a="1"/>
  <c r="FQ8" i="8" s="1"/>
  <c r="FQ8" i="18" a="1"/>
  <c r="FQ8" i="18" s="1"/>
  <c r="FI8" i="2"/>
  <c r="FI8" i="6" a="1"/>
  <c r="FI8" i="6" s="1"/>
  <c r="FI8" i="8" a="1"/>
  <c r="FI8" i="8" s="1"/>
  <c r="FI8" i="18" a="1"/>
  <c r="FI8" i="18" s="1"/>
  <c r="FA8" i="2"/>
  <c r="FA8" i="6" a="1"/>
  <c r="FA8" i="6" s="1"/>
  <c r="FA8" i="8" a="1"/>
  <c r="FA8" i="8" s="1"/>
  <c r="FA8" i="18" a="1"/>
  <c r="FA8" i="18" s="1"/>
  <c r="ES8" i="2"/>
  <c r="ES8" i="6" a="1"/>
  <c r="ES8" i="6" s="1"/>
  <c r="ES8" i="8" a="1"/>
  <c r="ES8" i="8" s="1"/>
  <c r="ES8" i="18" a="1"/>
  <c r="ES8" i="18" s="1"/>
  <c r="EK8" i="2"/>
  <c r="EK8" i="6" a="1"/>
  <c r="EK8" i="6" s="1"/>
  <c r="EK8" i="8" a="1"/>
  <c r="EK8" i="8" s="1"/>
  <c r="EK8" i="18"/>
  <c r="EC8" i="2"/>
  <c r="EC8" i="6" a="1"/>
  <c r="EC8" i="6" s="1"/>
  <c r="EC8" i="8" a="1"/>
  <c r="EC8" i="8" s="1"/>
  <c r="EC8" i="18"/>
  <c r="DU8" i="2"/>
  <c r="DU8" i="6" a="1"/>
  <c r="DU8" i="6" s="1"/>
  <c r="DU8" i="8" a="1"/>
  <c r="DU8" i="8" s="1"/>
  <c r="DU8" i="18"/>
  <c r="DM8" i="2"/>
  <c r="DM8" i="6" a="1"/>
  <c r="DM8" i="6" s="1"/>
  <c r="DM8" i="8" a="1"/>
  <c r="DM8" i="8" s="1"/>
  <c r="DM8" i="18"/>
  <c r="DE8" i="2"/>
  <c r="DE8" i="6" a="1"/>
  <c r="DE8" i="6" s="1"/>
  <c r="DE8" i="8" a="1"/>
  <c r="DE8" i="8" s="1"/>
  <c r="DE8" i="18"/>
  <c r="CW8" i="2"/>
  <c r="CW8" i="6" a="1"/>
  <c r="CW8" i="6" s="1"/>
  <c r="CW8" i="8" a="1"/>
  <c r="CW8" i="8" s="1"/>
  <c r="CW8" i="18"/>
  <c r="CO8" i="2"/>
  <c r="CO8" i="6" a="1"/>
  <c r="CO8" i="6" s="1"/>
  <c r="CO8" i="8" a="1"/>
  <c r="CO8" i="8" s="1"/>
  <c r="CO8" i="18"/>
  <c r="CG8" i="2"/>
  <c r="CG8" i="6" a="1"/>
  <c r="CG8" i="6" s="1"/>
  <c r="CG8" i="8" a="1"/>
  <c r="CG8" i="8" s="1"/>
  <c r="CG8" i="18"/>
  <c r="BY8" i="2"/>
  <c r="BY8" i="6" a="1"/>
  <c r="BY8" i="6" s="1"/>
  <c r="BY8" i="8" a="1"/>
  <c r="BY8" i="8" s="1"/>
  <c r="BY8" i="18"/>
  <c r="BQ8" i="2"/>
  <c r="BQ8" i="6" a="1"/>
  <c r="BQ8" i="6" s="1"/>
  <c r="BQ8" i="8" a="1"/>
  <c r="BQ8" i="8" s="1"/>
  <c r="BQ8" i="18"/>
  <c r="BI8" i="2"/>
  <c r="BI8" i="6" a="1"/>
  <c r="BI8" i="6" s="1"/>
  <c r="BI8" i="8" a="1"/>
  <c r="BI8" i="8" s="1"/>
  <c r="BI8" i="18"/>
  <c r="BA8" i="2"/>
  <c r="BA8" i="6" a="1"/>
  <c r="BA8" i="6" s="1"/>
  <c r="BA8" i="8" a="1"/>
  <c r="BA8" i="8" s="1"/>
  <c r="BA8" i="18"/>
  <c r="AS8" i="2"/>
  <c r="AS8" i="6" a="1"/>
  <c r="AS8" i="6" s="1"/>
  <c r="AS8" i="8" a="1"/>
  <c r="AS8" i="8" s="1"/>
  <c r="AS8" i="18"/>
  <c r="AK8" i="2"/>
  <c r="AK8" i="6" a="1"/>
  <c r="AK8" i="6" s="1"/>
  <c r="AK8" i="8" a="1"/>
  <c r="AK8" i="8" s="1"/>
  <c r="AK8" i="18"/>
  <c r="AC8" i="2"/>
  <c r="AC8" i="6" a="1"/>
  <c r="AC8" i="6" s="1"/>
  <c r="AC8" i="8" a="1"/>
  <c r="AC8" i="8" s="1"/>
  <c r="AC8" i="18"/>
  <c r="U8" i="2"/>
  <c r="U8" i="6" a="1"/>
  <c r="U8" i="6" s="1"/>
  <c r="U8" i="8" a="1"/>
  <c r="U8" i="8" s="1"/>
  <c r="U8" i="18"/>
  <c r="M8" i="2"/>
  <c r="M8" i="6" a="1"/>
  <c r="M8" i="6" s="1"/>
  <c r="M8" i="8" a="1"/>
  <c r="M8" i="8" s="1"/>
  <c r="M8" i="18"/>
  <c r="E8" i="2"/>
  <c r="E8" i="6" a="1"/>
  <c r="E8" i="6" s="1"/>
  <c r="E8" i="8" a="1"/>
  <c r="E8" i="8" s="1"/>
  <c r="E8" i="18"/>
  <c r="GQ7" i="2"/>
  <c r="GQ7" i="6" a="1"/>
  <c r="GQ7" i="6" s="1"/>
  <c r="GQ7" i="8" a="1"/>
  <c r="GQ7" i="8" s="1"/>
  <c r="GQ7" i="18" a="1"/>
  <c r="GQ7" i="18" s="1"/>
  <c r="GI7" i="2"/>
  <c r="GI7" i="6" a="1"/>
  <c r="GI7" i="6" s="1"/>
  <c r="GI7" i="18" a="1"/>
  <c r="GI7" i="18" s="1"/>
  <c r="GI7" i="8" a="1"/>
  <c r="GI7" i="8" s="1"/>
  <c r="GA7" i="2"/>
  <c r="GA7" i="6" a="1"/>
  <c r="GA7" i="6" s="1"/>
  <c r="GA7" i="8" a="1"/>
  <c r="GA7" i="8" s="1"/>
  <c r="GA7" i="18" a="1"/>
  <c r="GA7" i="18" s="1"/>
  <c r="FS7" i="2"/>
  <c r="FS7" i="6" a="1"/>
  <c r="FS7" i="6" s="1"/>
  <c r="FS7" i="8" a="1"/>
  <c r="FS7" i="8" s="1"/>
  <c r="FS7" i="18" a="1"/>
  <c r="FS7" i="18" s="1"/>
  <c r="FK7" i="2"/>
  <c r="FK7" i="6" a="1"/>
  <c r="FK7" i="6" s="1"/>
  <c r="FK7" i="8" a="1"/>
  <c r="FK7" i="8" s="1"/>
  <c r="FK7" i="18" a="1"/>
  <c r="FK7" i="18" s="1"/>
  <c r="FC7" i="2"/>
  <c r="FC7" i="6" a="1"/>
  <c r="FC7" i="6" s="1"/>
  <c r="FC7" i="18" a="1"/>
  <c r="FC7" i="18" s="1"/>
  <c r="FC7" i="8" a="1"/>
  <c r="FC7" i="8" s="1"/>
  <c r="EU7" i="2"/>
  <c r="EU7" i="6" a="1"/>
  <c r="EU7" i="6" s="1"/>
  <c r="EU7" i="18" a="1"/>
  <c r="EU7" i="18" s="1"/>
  <c r="EU7" i="8" a="1"/>
  <c r="EU7" i="8" s="1"/>
  <c r="EM7" i="2"/>
  <c r="EM7" i="6" a="1"/>
  <c r="EM7" i="6" s="1"/>
  <c r="EM7" i="8" a="1"/>
  <c r="EM7" i="8" s="1"/>
  <c r="EM7" i="18"/>
  <c r="EE7" i="2"/>
  <c r="EE7" i="6" a="1"/>
  <c r="EE7" i="6" s="1"/>
  <c r="EE7" i="8" a="1"/>
  <c r="EE7" i="8" s="1"/>
  <c r="EE7" i="18"/>
  <c r="DW7" i="2"/>
  <c r="DW7" i="6" a="1"/>
  <c r="DW7" i="6" s="1"/>
  <c r="DW7" i="8" a="1"/>
  <c r="DW7" i="8" s="1"/>
  <c r="DW7" i="18"/>
  <c r="DO7" i="2"/>
  <c r="DO7" i="6" a="1"/>
  <c r="DO7" i="6" s="1"/>
  <c r="DO7" i="8" a="1"/>
  <c r="DO7" i="8" s="1"/>
  <c r="DO7" i="18"/>
  <c r="DG7" i="2"/>
  <c r="DG7" i="6" a="1"/>
  <c r="DG7" i="6" s="1"/>
  <c r="DG7" i="8" a="1"/>
  <c r="DG7" i="8" s="1"/>
  <c r="DG7" i="18"/>
  <c r="CY7" i="2"/>
  <c r="CY7" i="6" a="1"/>
  <c r="CY7" i="6" s="1"/>
  <c r="CY7" i="8" a="1"/>
  <c r="CY7" i="8" s="1"/>
  <c r="CY7" i="18"/>
  <c r="CQ7" i="2"/>
  <c r="CQ7" i="6" a="1"/>
  <c r="CQ7" i="6" s="1"/>
  <c r="CQ7" i="8" a="1"/>
  <c r="CQ7" i="8" s="1"/>
  <c r="CQ7" i="18"/>
  <c r="CI7" i="2"/>
  <c r="CI7" i="6" a="1"/>
  <c r="CI7" i="6" s="1"/>
  <c r="CI7" i="8" a="1"/>
  <c r="CI7" i="8" s="1"/>
  <c r="CI7" i="18"/>
  <c r="CA7" i="2"/>
  <c r="CA7" i="6" a="1"/>
  <c r="CA7" i="6" s="1"/>
  <c r="CA7" i="8" a="1"/>
  <c r="CA7" i="8" s="1"/>
  <c r="CA7" i="18"/>
  <c r="BS7" i="2"/>
  <c r="BS7" i="6" a="1"/>
  <c r="BS7" i="6" s="1"/>
  <c r="BS7" i="8" a="1"/>
  <c r="BS7" i="8" s="1"/>
  <c r="BS7" i="18"/>
  <c r="BK7" i="2"/>
  <c r="BK7" i="6" a="1"/>
  <c r="BK7" i="6" s="1"/>
  <c r="BK7" i="8" a="1"/>
  <c r="BK7" i="8" s="1"/>
  <c r="BK7" i="18"/>
  <c r="BC7" i="2"/>
  <c r="BC7" i="6" a="1"/>
  <c r="BC7" i="6" s="1"/>
  <c r="BC7" i="8" a="1"/>
  <c r="BC7" i="8" s="1"/>
  <c r="BC7" i="18"/>
  <c r="AU7" i="2"/>
  <c r="AU7" i="6" a="1"/>
  <c r="AU7" i="6" s="1"/>
  <c r="AU7" i="8" a="1"/>
  <c r="AU7" i="8" s="1"/>
  <c r="AU7" i="18"/>
  <c r="AM7" i="2"/>
  <c r="AM7" i="6" a="1"/>
  <c r="AM7" i="6" s="1"/>
  <c r="AM7" i="8" a="1"/>
  <c r="AM7" i="8" s="1"/>
  <c r="AM7" i="18"/>
  <c r="AE7" i="2"/>
  <c r="AE7" i="6" a="1"/>
  <c r="AE7" i="6" s="1"/>
  <c r="AE7" i="8" a="1"/>
  <c r="AE7" i="8" s="1"/>
  <c r="AE7" i="18"/>
  <c r="W7" i="2"/>
  <c r="W7" i="6" a="1"/>
  <c r="W7" i="6" s="1"/>
  <c r="W7" i="8" a="1"/>
  <c r="W7" i="8" s="1"/>
  <c r="W7" i="18"/>
  <c r="O7" i="2"/>
  <c r="O7" i="6" a="1"/>
  <c r="O7" i="6" s="1"/>
  <c r="O7" i="8" a="1"/>
  <c r="O7" i="8" s="1"/>
  <c r="O7" i="18"/>
  <c r="G7" i="2"/>
  <c r="G7" i="6" a="1"/>
  <c r="G7" i="6" s="1"/>
  <c r="G7" i="8" a="1"/>
  <c r="G7" i="8" s="1"/>
  <c r="G7" i="18"/>
  <c r="GS6" i="2"/>
  <c r="GS6" i="6" a="1"/>
  <c r="GS6" i="6" s="1"/>
  <c r="GS6" i="8" a="1"/>
  <c r="GS6" i="8" s="1"/>
  <c r="GS6" i="18" a="1"/>
  <c r="GS6" i="18" s="1"/>
  <c r="GK6" i="2"/>
  <c r="GK6" i="6" a="1"/>
  <c r="GK6" i="6" s="1"/>
  <c r="GK6" i="18" a="1"/>
  <c r="GK6" i="18" s="1"/>
  <c r="GK6" i="8" a="1"/>
  <c r="GK6" i="8" s="1"/>
  <c r="GC6" i="2"/>
  <c r="GC6" i="6" a="1"/>
  <c r="GC6" i="6" s="1"/>
  <c r="GC6" i="18" a="1"/>
  <c r="GC6" i="18" s="1"/>
  <c r="GC6" i="8" a="1"/>
  <c r="GC6" i="8" s="1"/>
  <c r="FU6" i="2"/>
  <c r="FU6" i="6" a="1"/>
  <c r="FU6" i="6" s="1"/>
  <c r="FU6" i="18" a="1"/>
  <c r="FU6" i="18" s="1"/>
  <c r="FU6" i="8" a="1"/>
  <c r="FU6" i="8" s="1"/>
  <c r="FM6" i="2"/>
  <c r="FM6" i="6" a="1"/>
  <c r="FM6" i="6" s="1"/>
  <c r="FM6" i="8" a="1"/>
  <c r="FM6" i="8" s="1"/>
  <c r="FM6" i="18" a="1"/>
  <c r="FM6" i="18" s="1"/>
  <c r="FE6" i="2"/>
  <c r="FE6" i="6" a="1"/>
  <c r="FE6" i="6" s="1"/>
  <c r="FE6" i="8" a="1"/>
  <c r="FE6" i="8" s="1"/>
  <c r="FE6" i="18" a="1"/>
  <c r="FE6" i="18" s="1"/>
  <c r="EW6" i="2"/>
  <c r="EW6" i="6" a="1"/>
  <c r="EW6" i="6" s="1"/>
  <c r="EW6" i="8" a="1"/>
  <c r="EW6" i="8" s="1"/>
  <c r="EW6" i="18" a="1"/>
  <c r="EW6" i="18" s="1"/>
  <c r="EO6" i="2"/>
  <c r="EO6" i="6" a="1"/>
  <c r="EO6" i="6" s="1"/>
  <c r="EO6" i="8" a="1"/>
  <c r="EO6" i="8" s="1"/>
  <c r="EO6" i="18"/>
  <c r="EG6" i="2"/>
  <c r="EG6" i="6" a="1"/>
  <c r="EG6" i="6" s="1"/>
  <c r="EG6" i="8" a="1"/>
  <c r="EG6" i="8" s="1"/>
  <c r="EG6" i="18"/>
  <c r="DY6" i="2"/>
  <c r="DY6" i="6" a="1"/>
  <c r="DY6" i="6" s="1"/>
  <c r="DY6" i="8" a="1"/>
  <c r="DY6" i="8" s="1"/>
  <c r="DY6" i="18"/>
  <c r="DQ6" i="2"/>
  <c r="DQ6" i="6" a="1"/>
  <c r="DQ6" i="6" s="1"/>
  <c r="DQ6" i="8" a="1"/>
  <c r="DQ6" i="8" s="1"/>
  <c r="DQ6" i="18"/>
  <c r="DI6" i="2"/>
  <c r="DI6" i="6" a="1"/>
  <c r="DI6" i="6" s="1"/>
  <c r="DI6" i="8" a="1"/>
  <c r="DI6" i="8" s="1"/>
  <c r="DI6" i="18"/>
  <c r="DA6" i="2"/>
  <c r="DA6" i="6" a="1"/>
  <c r="DA6" i="6" s="1"/>
  <c r="DA6" i="8" a="1"/>
  <c r="DA6" i="8" s="1"/>
  <c r="DA6" i="18"/>
  <c r="CS6" i="2"/>
  <c r="CS6" i="6" a="1"/>
  <c r="CS6" i="6" s="1"/>
  <c r="CS6" i="8" a="1"/>
  <c r="CS6" i="8" s="1"/>
  <c r="CS6" i="18"/>
  <c r="CK6" i="2"/>
  <c r="CK6" i="6" a="1"/>
  <c r="CK6" i="6" s="1"/>
  <c r="CK6" i="8" a="1"/>
  <c r="CK6" i="8" s="1"/>
  <c r="CK6" i="18"/>
  <c r="CC6" i="2"/>
  <c r="CC6" i="6" a="1"/>
  <c r="CC6" i="6" s="1"/>
  <c r="CC6" i="8" a="1"/>
  <c r="CC6" i="8" s="1"/>
  <c r="CC6" i="18"/>
  <c r="BU6" i="2"/>
  <c r="BU6" i="6" a="1"/>
  <c r="BU6" i="6" s="1"/>
  <c r="BU6" i="8" a="1"/>
  <c r="BU6" i="8" s="1"/>
  <c r="BU6" i="18"/>
  <c r="BM6" i="2"/>
  <c r="BM6" i="6" a="1"/>
  <c r="BM6" i="6" s="1"/>
  <c r="BM6" i="8" a="1"/>
  <c r="BM6" i="8" s="1"/>
  <c r="BM6" i="18"/>
  <c r="BE6" i="2"/>
  <c r="BE6" i="6" a="1"/>
  <c r="BE6" i="6" s="1"/>
  <c r="BE6" i="8" a="1"/>
  <c r="BE6" i="8" s="1"/>
  <c r="BE6" i="18"/>
  <c r="AW6" i="2"/>
  <c r="AW6" i="6" a="1"/>
  <c r="AW6" i="6" s="1"/>
  <c r="AW6" i="8" a="1"/>
  <c r="AW6" i="8" s="1"/>
  <c r="AW6" i="18"/>
  <c r="AO6" i="2"/>
  <c r="AO6" i="6" a="1"/>
  <c r="AO6" i="6" s="1"/>
  <c r="AO6" i="8" a="1"/>
  <c r="AO6" i="8" s="1"/>
  <c r="AO6" i="18"/>
  <c r="AG6" i="2"/>
  <c r="AG6" i="6" a="1"/>
  <c r="AG6" i="6" s="1"/>
  <c r="AG6" i="8" a="1"/>
  <c r="AG6" i="8" s="1"/>
  <c r="AG6" i="18"/>
  <c r="Y6" i="2"/>
  <c r="Y6" i="6" a="1"/>
  <c r="Y6" i="6" s="1"/>
  <c r="Y6" i="8" a="1"/>
  <c r="Y6" i="8" s="1"/>
  <c r="Y6" i="18"/>
  <c r="Q6" i="2"/>
  <c r="Q6" i="6" a="1"/>
  <c r="Q6" i="6" s="1"/>
  <c r="Q6" i="8" a="1"/>
  <c r="Q6" i="8" s="1"/>
  <c r="Q6" i="18"/>
  <c r="I6" i="2"/>
  <c r="I6" i="6" a="1"/>
  <c r="I6" i="6" s="1"/>
  <c r="I6" i="8" a="1"/>
  <c r="I6" i="8" s="1"/>
  <c r="I6" i="18"/>
  <c r="GU5" i="2"/>
  <c r="GU5" i="6" a="1"/>
  <c r="GU5" i="6" s="1"/>
  <c r="GU5" i="8" a="1"/>
  <c r="GU5" i="8" s="1"/>
  <c r="GU5" i="18" a="1"/>
  <c r="GU5" i="18" s="1"/>
  <c r="GM5" i="2"/>
  <c r="GM5" i="6" a="1"/>
  <c r="GM5" i="6" s="1"/>
  <c r="GM5" i="8" a="1"/>
  <c r="GM5" i="8" s="1"/>
  <c r="GM5" i="18" a="1"/>
  <c r="GM5" i="18" s="1"/>
  <c r="GE5" i="2"/>
  <c r="GE5" i="6" a="1"/>
  <c r="GE5" i="6" s="1"/>
  <c r="GE5" i="8" a="1"/>
  <c r="GE5" i="8" s="1"/>
  <c r="GE5" i="18" a="1"/>
  <c r="GE5" i="18" s="1"/>
  <c r="FW5" i="2"/>
  <c r="FW5" i="6" a="1"/>
  <c r="FW5" i="6" s="1"/>
  <c r="FW5" i="8" a="1"/>
  <c r="FW5" i="8" s="1"/>
  <c r="FW5" i="18" a="1"/>
  <c r="FW5" i="18" s="1"/>
  <c r="FO5" i="2"/>
  <c r="FO5" i="6" a="1"/>
  <c r="FO5" i="6" s="1"/>
  <c r="FO5" i="8" a="1"/>
  <c r="FO5" i="8" s="1"/>
  <c r="FO5" i="18" a="1"/>
  <c r="FO5" i="18" s="1"/>
  <c r="FG5" i="2"/>
  <c r="FG5" i="6" a="1"/>
  <c r="FG5" i="6" s="1"/>
  <c r="FG5" i="8" a="1"/>
  <c r="FG5" i="8" s="1"/>
  <c r="FG5" i="18" a="1"/>
  <c r="FG5" i="18" s="1"/>
  <c r="EY5" i="2"/>
  <c r="EY5" i="6" a="1"/>
  <c r="EY5" i="6" s="1"/>
  <c r="EY5" i="8" a="1"/>
  <c r="EY5" i="8" s="1"/>
  <c r="EY5" i="18" a="1"/>
  <c r="EY5" i="18" s="1"/>
  <c r="EQ5" i="2"/>
  <c r="EQ5" i="6" a="1"/>
  <c r="EQ5" i="6" s="1"/>
  <c r="EQ5" i="8" a="1"/>
  <c r="EQ5" i="8" s="1"/>
  <c r="EQ5" i="18" a="1"/>
  <c r="EQ5" i="18" s="1"/>
  <c r="EI5" i="2"/>
  <c r="EI5" i="6" a="1"/>
  <c r="EI5" i="6" s="1"/>
  <c r="EI5" i="8" a="1"/>
  <c r="EI5" i="8" s="1"/>
  <c r="EI5" i="18"/>
  <c r="EA5" i="2"/>
  <c r="EA5" i="6" a="1"/>
  <c r="EA5" i="6" s="1"/>
  <c r="EA5" i="8" a="1"/>
  <c r="EA5" i="8" s="1"/>
  <c r="EA5" i="18"/>
  <c r="DS5" i="2"/>
  <c r="DS5" i="6" a="1"/>
  <c r="DS5" i="6" s="1"/>
  <c r="DS5" i="8" a="1"/>
  <c r="DS5" i="8" s="1"/>
  <c r="DS5" i="18"/>
  <c r="DK5" i="2"/>
  <c r="DK5" i="6" a="1"/>
  <c r="DK5" i="6" s="1"/>
  <c r="DK5" i="8" a="1"/>
  <c r="DK5" i="8" s="1"/>
  <c r="DK5" i="18"/>
  <c r="DC5" i="2"/>
  <c r="DC5" i="6" a="1"/>
  <c r="DC5" i="6" s="1"/>
  <c r="DC5" i="8" a="1"/>
  <c r="DC5" i="8" s="1"/>
  <c r="DC5" i="18"/>
  <c r="CU5" i="2"/>
  <c r="CU5" i="6" a="1"/>
  <c r="CU5" i="6" s="1"/>
  <c r="CU5" i="8" a="1"/>
  <c r="CU5" i="8" s="1"/>
  <c r="CU5" i="18"/>
  <c r="CM5" i="2"/>
  <c r="CM5" i="6" a="1"/>
  <c r="CM5" i="6" s="1"/>
  <c r="CM5" i="8" a="1"/>
  <c r="CM5" i="8" s="1"/>
  <c r="CM5" i="18"/>
  <c r="CE5" i="2"/>
  <c r="CE5" i="6" a="1"/>
  <c r="CE5" i="6" s="1"/>
  <c r="CE5" i="8" a="1"/>
  <c r="CE5" i="8" s="1"/>
  <c r="CE5" i="18"/>
  <c r="BW5" i="2"/>
  <c r="BW5" i="6" a="1"/>
  <c r="BW5" i="6" s="1"/>
  <c r="BW5" i="8" a="1"/>
  <c r="BW5" i="8" s="1"/>
  <c r="BW5" i="18"/>
  <c r="BO5" i="2"/>
  <c r="BO5" i="6" a="1"/>
  <c r="BO5" i="6" s="1"/>
  <c r="BO5" i="8" a="1"/>
  <c r="BO5" i="8" s="1"/>
  <c r="BO5" i="18"/>
  <c r="BG5" i="2"/>
  <c r="BG5" i="6" a="1"/>
  <c r="BG5" i="6" s="1"/>
  <c r="BG5" i="8" a="1"/>
  <c r="BG5" i="8" s="1"/>
  <c r="BG5" i="18"/>
  <c r="AY5" i="2"/>
  <c r="AY5" i="6" a="1"/>
  <c r="AY5" i="6" s="1"/>
  <c r="AY5" i="8" a="1"/>
  <c r="AY5" i="8" s="1"/>
  <c r="AY5" i="18"/>
  <c r="AQ5" i="2"/>
  <c r="AQ5" i="6" a="1"/>
  <c r="AQ5" i="6" s="1"/>
  <c r="AQ5" i="8" a="1"/>
  <c r="AQ5" i="8" s="1"/>
  <c r="AQ5" i="18"/>
  <c r="AI5" i="2"/>
  <c r="AI5" i="6" a="1"/>
  <c r="AI5" i="6" s="1"/>
  <c r="AI5" i="8" a="1"/>
  <c r="AI5" i="8" s="1"/>
  <c r="AI5" i="18"/>
  <c r="AA5" i="2"/>
  <c r="AA5" i="6" a="1"/>
  <c r="AA5" i="6" s="1"/>
  <c r="AA5" i="8" a="1"/>
  <c r="AA5" i="8" s="1"/>
  <c r="AA5" i="18"/>
  <c r="S5" i="2"/>
  <c r="S5" i="6" a="1"/>
  <c r="S5" i="6" s="1"/>
  <c r="S5" i="8" a="1"/>
  <c r="S5" i="8" s="1"/>
  <c r="S5" i="18"/>
  <c r="K5" i="2"/>
  <c r="K5" i="6" a="1"/>
  <c r="K5" i="6" s="1"/>
  <c r="K5" i="8" a="1"/>
  <c r="K5" i="8" s="1"/>
  <c r="K5" i="18"/>
  <c r="GW4" i="2"/>
  <c r="GW4" i="6" a="1"/>
  <c r="GW4" i="6" s="1"/>
  <c r="GW4" i="8" a="1"/>
  <c r="GW4" i="8" s="1"/>
  <c r="GW4" i="18" a="1"/>
  <c r="GW4" i="18" s="1"/>
  <c r="GO4" i="2"/>
  <c r="GO4" i="6" a="1"/>
  <c r="GO4" i="6" s="1"/>
  <c r="GO4" i="8" a="1"/>
  <c r="GO4" i="8" s="1"/>
  <c r="GO4" i="18" a="1"/>
  <c r="GO4" i="18" s="1"/>
  <c r="GG4" i="2"/>
  <c r="GG4" i="6" a="1"/>
  <c r="GG4" i="6" s="1"/>
  <c r="GG4" i="8" a="1"/>
  <c r="GG4" i="8" s="1"/>
  <c r="GG4" i="18" a="1"/>
  <c r="GG4" i="18" s="1"/>
  <c r="FY4" i="2"/>
  <c r="FY4" i="6" a="1"/>
  <c r="FY4" i="6" s="1"/>
  <c r="FY4" i="8" a="1"/>
  <c r="FY4" i="8" s="1"/>
  <c r="FY4" i="18" a="1"/>
  <c r="FY4" i="18" s="1"/>
  <c r="FQ4" i="2"/>
  <c r="FQ4" i="6" a="1"/>
  <c r="FQ4" i="6" s="1"/>
  <c r="FQ4" i="8" a="1"/>
  <c r="FQ4" i="8" s="1"/>
  <c r="FQ4" i="18" a="1"/>
  <c r="FQ4" i="18" s="1"/>
  <c r="FI4" i="2"/>
  <c r="FI4" i="6" a="1"/>
  <c r="FI4" i="6" s="1"/>
  <c r="FI4" i="8" a="1"/>
  <c r="FI4" i="8" s="1"/>
  <c r="FI4" i="18" a="1"/>
  <c r="FI4" i="18" s="1"/>
  <c r="FA4" i="2"/>
  <c r="FA4" i="6" a="1"/>
  <c r="FA4" i="6" s="1"/>
  <c r="FA4" i="18" a="1"/>
  <c r="FA4" i="18" s="1"/>
  <c r="FA4" i="8" a="1"/>
  <c r="FA4" i="8" s="1"/>
  <c r="ES4" i="2"/>
  <c r="ES4" i="6" a="1"/>
  <c r="ES4" i="6" s="1"/>
  <c r="ES4" i="18" a="1"/>
  <c r="ES4" i="18" s="1"/>
  <c r="ES4" i="8" a="1"/>
  <c r="ES4" i="8" s="1"/>
  <c r="EK4" i="2"/>
  <c r="EK4" i="6" a="1"/>
  <c r="EK4" i="6" s="1"/>
  <c r="EK4" i="8" a="1"/>
  <c r="EK4" i="8" s="1"/>
  <c r="EK4" i="18"/>
  <c r="EC4" i="2"/>
  <c r="EC4" i="6" a="1"/>
  <c r="EC4" i="6" s="1"/>
  <c r="EC4" i="8" a="1"/>
  <c r="EC4" i="8" s="1"/>
  <c r="EC4" i="18"/>
  <c r="DU4" i="2"/>
  <c r="DU4" i="6" a="1"/>
  <c r="DU4" i="6" s="1"/>
  <c r="DU4" i="8" a="1"/>
  <c r="DU4" i="8" s="1"/>
  <c r="DU4" i="18"/>
  <c r="DM4" i="2"/>
  <c r="DM4" i="6" a="1"/>
  <c r="DM4" i="6" s="1"/>
  <c r="DM4" i="8" a="1"/>
  <c r="DM4" i="8" s="1"/>
  <c r="DM4" i="18"/>
  <c r="DE4" i="2"/>
  <c r="DE4" i="6" a="1"/>
  <c r="DE4" i="6" s="1"/>
  <c r="DE4" i="8" a="1"/>
  <c r="DE4" i="8" s="1"/>
  <c r="DE4" i="18"/>
  <c r="CW4" i="2"/>
  <c r="CW4" i="6" a="1"/>
  <c r="CW4" i="6" s="1"/>
  <c r="CW4" i="8" a="1"/>
  <c r="CW4" i="8" s="1"/>
  <c r="CW4" i="18"/>
  <c r="CO4" i="2"/>
  <c r="CO4" i="6" a="1"/>
  <c r="CO4" i="6" s="1"/>
  <c r="CO4" i="8" a="1"/>
  <c r="CO4" i="8" s="1"/>
  <c r="CO4" i="18"/>
  <c r="CG4" i="2"/>
  <c r="CG4" i="6" a="1"/>
  <c r="CG4" i="6" s="1"/>
  <c r="CG4" i="8" a="1"/>
  <c r="CG4" i="8" s="1"/>
  <c r="CG4" i="18"/>
  <c r="BY4" i="2"/>
  <c r="BY4" i="6" a="1"/>
  <c r="BY4" i="6" s="1"/>
  <c r="BY4" i="8" a="1"/>
  <c r="BY4" i="8" s="1"/>
  <c r="BY4" i="18"/>
  <c r="BQ4" i="2"/>
  <c r="BQ4" i="6" a="1"/>
  <c r="BQ4" i="6" s="1"/>
  <c r="BQ4" i="8" a="1"/>
  <c r="BQ4" i="8" s="1"/>
  <c r="BQ4" i="18"/>
  <c r="BI4" i="2"/>
  <c r="BI4" i="6" a="1"/>
  <c r="BI4" i="6" s="1"/>
  <c r="BI4" i="8" a="1"/>
  <c r="BI4" i="8" s="1"/>
  <c r="BI4" i="18"/>
  <c r="BA4" i="2"/>
  <c r="BA4" i="6" a="1"/>
  <c r="BA4" i="6" s="1"/>
  <c r="BA4" i="8" a="1"/>
  <c r="BA4" i="8" s="1"/>
  <c r="BA4" i="18"/>
  <c r="AS4" i="2"/>
  <c r="AS4" i="6" a="1"/>
  <c r="AS4" i="6" s="1"/>
  <c r="AS4" i="8" a="1"/>
  <c r="AS4" i="8" s="1"/>
  <c r="AS4" i="18"/>
  <c r="AK4" i="2"/>
  <c r="AK4" i="6" a="1"/>
  <c r="AK4" i="6" s="1"/>
  <c r="AK4" i="8" a="1"/>
  <c r="AK4" i="8" s="1"/>
  <c r="AK4" i="18"/>
  <c r="AC4" i="2"/>
  <c r="AC4" i="6" a="1"/>
  <c r="AC4" i="6" s="1"/>
  <c r="AC4" i="8" a="1"/>
  <c r="AC4" i="8" s="1"/>
  <c r="AC4" i="18"/>
  <c r="U4" i="2"/>
  <c r="U4" i="6" a="1"/>
  <c r="U4" i="6" s="1"/>
  <c r="U4" i="8" a="1"/>
  <c r="U4" i="8" s="1"/>
  <c r="U4" i="18"/>
  <c r="M4" i="2"/>
  <c r="M4" i="6" a="1"/>
  <c r="M4" i="6" s="1"/>
  <c r="M4" i="8" a="1"/>
  <c r="M4" i="8" s="1"/>
  <c r="M4" i="18"/>
  <c r="E4" i="2"/>
  <c r="E4" i="6" a="1"/>
  <c r="E4" i="6" s="1"/>
  <c r="E4" i="8" a="1"/>
  <c r="E4" i="8" s="1"/>
  <c r="E4" i="18"/>
  <c r="GQ3" i="2"/>
  <c r="GQ3" i="6" a="1"/>
  <c r="GQ3" i="6" s="1"/>
  <c r="GQ3" i="18" a="1"/>
  <c r="GQ3" i="18" s="1"/>
  <c r="GQ3" i="8" a="1"/>
  <c r="GQ3" i="8" s="1"/>
  <c r="GI3" i="2"/>
  <c r="GI3" i="6" a="1"/>
  <c r="GI3" i="6" s="1"/>
  <c r="GI3" i="8" a="1"/>
  <c r="GI3" i="8" s="1"/>
  <c r="GI3" i="18" a="1"/>
  <c r="GI3" i="18" s="1"/>
  <c r="GA3" i="2"/>
  <c r="GA3" i="6" a="1"/>
  <c r="GA3" i="6" s="1"/>
  <c r="GA3" i="8" a="1"/>
  <c r="GA3" i="8" s="1"/>
  <c r="GA3" i="18" a="1"/>
  <c r="GA3" i="18" s="1"/>
  <c r="FS3" i="2"/>
  <c r="FS3" i="6" a="1"/>
  <c r="FS3" i="6" s="1"/>
  <c r="FS3" i="8" a="1"/>
  <c r="FS3" i="8" s="1"/>
  <c r="FS3" i="18" a="1"/>
  <c r="FS3" i="18" s="1"/>
  <c r="FK3" i="2"/>
  <c r="FK3" i="6" a="1"/>
  <c r="FK3" i="6" s="1"/>
  <c r="FK3" i="18" a="1"/>
  <c r="FK3" i="18" s="1"/>
  <c r="FK3" i="8" a="1"/>
  <c r="FK3" i="8" s="1"/>
  <c r="FC3" i="2"/>
  <c r="FC3" i="6" a="1"/>
  <c r="FC3" i="6" s="1"/>
  <c r="FC3" i="8" a="1"/>
  <c r="FC3" i="8" s="1"/>
  <c r="FC3" i="18" a="1"/>
  <c r="FC3" i="18" s="1"/>
  <c r="EU3" i="2"/>
  <c r="EU3" i="6" a="1"/>
  <c r="EU3" i="6" s="1"/>
  <c r="EU3" i="8" a="1"/>
  <c r="EU3" i="8" s="1"/>
  <c r="EU3" i="18" a="1"/>
  <c r="EU3" i="18" s="1"/>
  <c r="EM3" i="2"/>
  <c r="EM3" i="6" a="1"/>
  <c r="EM3" i="6" s="1"/>
  <c r="EM3" i="8" a="1"/>
  <c r="EM3" i="8" s="1"/>
  <c r="EM3" i="18"/>
  <c r="EE3" i="2"/>
  <c r="EE3" i="6" a="1"/>
  <c r="EE3" i="6" s="1"/>
  <c r="EE3" i="8" a="1"/>
  <c r="EE3" i="8" s="1"/>
  <c r="EE3" i="18"/>
  <c r="DW3" i="2"/>
  <c r="DW3" i="6" a="1"/>
  <c r="DW3" i="6" s="1"/>
  <c r="DW3" i="8" a="1"/>
  <c r="DW3" i="8" s="1"/>
  <c r="DW3" i="18"/>
  <c r="DO3" i="2"/>
  <c r="DO3" i="6" a="1"/>
  <c r="DO3" i="6" s="1"/>
  <c r="DO3" i="8" a="1"/>
  <c r="DO3" i="8" s="1"/>
  <c r="DO3" i="18"/>
  <c r="DG3" i="2"/>
  <c r="DG3" i="6" a="1"/>
  <c r="DG3" i="6" s="1"/>
  <c r="DG3" i="8" a="1"/>
  <c r="DG3" i="8" s="1"/>
  <c r="DG3" i="18"/>
  <c r="CY3" i="2"/>
  <c r="CY3" i="6" a="1"/>
  <c r="CY3" i="6" s="1"/>
  <c r="CY3" i="8" a="1"/>
  <c r="CY3" i="8" s="1"/>
  <c r="CY3" i="18"/>
  <c r="CQ3" i="2"/>
  <c r="CQ3" i="6" a="1"/>
  <c r="CQ3" i="6" s="1"/>
  <c r="CQ3" i="8" a="1"/>
  <c r="CQ3" i="8" s="1"/>
  <c r="CQ3" i="18"/>
  <c r="CI3" i="2"/>
  <c r="CI3" i="6" a="1"/>
  <c r="CI3" i="6" s="1"/>
  <c r="CI3" i="8" a="1"/>
  <c r="CI3" i="8" s="1"/>
  <c r="CI3" i="18"/>
  <c r="CA3" i="2"/>
  <c r="CA3" i="6" a="1"/>
  <c r="CA3" i="6" s="1"/>
  <c r="CA3" i="8" a="1"/>
  <c r="CA3" i="8" s="1"/>
  <c r="CA3" i="18"/>
  <c r="BS3" i="2"/>
  <c r="BS3" i="6" a="1"/>
  <c r="BS3" i="6" s="1"/>
  <c r="BS3" i="8" a="1"/>
  <c r="BS3" i="8" s="1"/>
  <c r="BS3" i="18"/>
  <c r="BK3" i="2"/>
  <c r="BK3" i="6" a="1"/>
  <c r="BK3" i="6" s="1"/>
  <c r="BK3" i="8" a="1"/>
  <c r="BK3" i="8" s="1"/>
  <c r="BK3" i="18"/>
  <c r="BC3" i="2"/>
  <c r="BC3" i="6" a="1"/>
  <c r="BC3" i="6" s="1"/>
  <c r="BC3" i="8" a="1"/>
  <c r="BC3" i="8" s="1"/>
  <c r="BC3" i="18"/>
  <c r="AU3" i="2"/>
  <c r="AU3" i="6" a="1"/>
  <c r="AU3" i="6" s="1"/>
  <c r="AU3" i="8" a="1"/>
  <c r="AU3" i="8" s="1"/>
  <c r="AU3" i="18"/>
  <c r="AM3" i="2"/>
  <c r="AM3" i="6" a="1"/>
  <c r="AM3" i="6" s="1"/>
  <c r="AM3" i="8" a="1"/>
  <c r="AM3" i="8" s="1"/>
  <c r="AM3" i="18"/>
  <c r="AE3" i="2"/>
  <c r="AE3" i="6" a="1"/>
  <c r="AE3" i="6" s="1"/>
  <c r="AE3" i="8" a="1"/>
  <c r="AE3" i="8" s="1"/>
  <c r="AE3" i="18"/>
  <c r="W3" i="2"/>
  <c r="W3" i="6" a="1"/>
  <c r="W3" i="6" s="1"/>
  <c r="W3" i="8" a="1"/>
  <c r="W3" i="8" s="1"/>
  <c r="W3" i="18"/>
  <c r="O3" i="2"/>
  <c r="O3" i="6" a="1"/>
  <c r="O3" i="6" s="1"/>
  <c r="O3" i="8" a="1"/>
  <c r="O3" i="8" s="1"/>
  <c r="O3" i="18"/>
  <c r="G3" i="2"/>
  <c r="G3" i="6" a="1"/>
  <c r="G3" i="6" s="1"/>
  <c r="G3" i="8" a="1"/>
  <c r="G3" i="8" s="1"/>
  <c r="G3" i="18"/>
  <c r="Q5" i="2"/>
  <c r="Q5" i="6" a="1"/>
  <c r="Q5" i="6" s="1"/>
  <c r="Q5" i="8" a="1"/>
  <c r="Q5" i="8" s="1"/>
  <c r="Q5" i="18"/>
  <c r="BK14" i="2"/>
  <c r="BK14" i="6" a="1"/>
  <c r="BK14" i="6" s="1"/>
  <c r="BK14" i="8" a="1"/>
  <c r="BK14" i="8" s="1"/>
  <c r="BK14" i="18"/>
  <c r="BC14" i="2"/>
  <c r="BC14" i="6" a="1"/>
  <c r="BC14" i="6" s="1"/>
  <c r="BC14" i="8" a="1"/>
  <c r="BC14" i="8" s="1"/>
  <c r="BC14" i="18"/>
  <c r="AU14" i="2"/>
  <c r="AU14" i="6" a="1"/>
  <c r="AU14" i="6" s="1"/>
  <c r="AU14" i="8" a="1"/>
  <c r="AU14" i="8" s="1"/>
  <c r="AU14" i="18"/>
  <c r="AM14" i="2"/>
  <c r="AM14" i="6" a="1"/>
  <c r="AM14" i="6" s="1"/>
  <c r="AM14" i="8" a="1"/>
  <c r="AM14" i="8" s="1"/>
  <c r="AM14" i="18"/>
  <c r="AE14" i="2"/>
  <c r="AE14" i="6" a="1"/>
  <c r="AE14" i="6" s="1"/>
  <c r="AE14" i="8" a="1"/>
  <c r="AE14" i="8" s="1"/>
  <c r="AE14" i="18"/>
  <c r="W14" i="2"/>
  <c r="W14" i="6" a="1"/>
  <c r="W14" i="6" s="1"/>
  <c r="W14" i="8" a="1"/>
  <c r="W14" i="8" s="1"/>
  <c r="W14" i="18"/>
  <c r="O14" i="2"/>
  <c r="O14" i="6" a="1"/>
  <c r="O14" i="6" s="1"/>
  <c r="O14" i="8" a="1"/>
  <c r="O14" i="8" s="1"/>
  <c r="O14" i="18"/>
  <c r="G14" i="2"/>
  <c r="G14" i="6" a="1"/>
  <c r="G14" i="6" s="1"/>
  <c r="G14" i="8" a="1"/>
  <c r="G14" i="8" s="1"/>
  <c r="G14" i="18"/>
  <c r="GS13" i="2"/>
  <c r="GS13" i="6" a="1"/>
  <c r="GS13" i="6" s="1"/>
  <c r="GS13" i="8" a="1"/>
  <c r="GS13" i="8" s="1"/>
  <c r="GS13" i="18" a="1"/>
  <c r="GS13" i="18" s="1"/>
  <c r="GK13" i="2"/>
  <c r="GK13" i="6" a="1"/>
  <c r="GK13" i="6" s="1"/>
  <c r="GK13" i="8" a="1"/>
  <c r="GK13" i="8" s="1"/>
  <c r="GK13" i="18" a="1"/>
  <c r="GK13" i="18" s="1"/>
  <c r="GC13" i="2"/>
  <c r="GC13" i="6" a="1"/>
  <c r="GC13" i="6" s="1"/>
  <c r="GC13" i="18" a="1"/>
  <c r="GC13" i="18" s="1"/>
  <c r="GC13" i="8" a="1"/>
  <c r="GC13" i="8" s="1"/>
  <c r="FU13" i="2"/>
  <c r="FU13" i="6" a="1"/>
  <c r="FU13" i="6" s="1"/>
  <c r="FU13" i="8" a="1"/>
  <c r="FU13" i="8" s="1"/>
  <c r="FU13" i="18" a="1"/>
  <c r="FU13" i="18" s="1"/>
  <c r="FM13" i="2"/>
  <c r="FM13" i="6" a="1"/>
  <c r="FM13" i="6" s="1"/>
  <c r="FM13" i="18" a="1"/>
  <c r="FM13" i="18" s="1"/>
  <c r="FM13" i="8" a="1"/>
  <c r="FM13" i="8" s="1"/>
  <c r="FE13" i="2"/>
  <c r="FE13" i="6" a="1"/>
  <c r="FE13" i="6" s="1"/>
  <c r="FE13" i="8" a="1"/>
  <c r="FE13" i="8" s="1"/>
  <c r="FE13" i="18" a="1"/>
  <c r="FE13" i="18" s="1"/>
  <c r="EW13" i="2"/>
  <c r="EW13" i="6" a="1"/>
  <c r="EW13" i="6" s="1"/>
  <c r="EW13" i="18" a="1"/>
  <c r="EW13" i="18" s="1"/>
  <c r="EW13" i="8" a="1"/>
  <c r="EW13" i="8" s="1"/>
  <c r="EO13" i="2"/>
  <c r="EO13" i="6" a="1"/>
  <c r="EO13" i="6" s="1"/>
  <c r="EO13" i="8" a="1"/>
  <c r="EO13" i="8" s="1"/>
  <c r="EO13" i="18"/>
  <c r="EG13" i="2"/>
  <c r="EG13" i="6" a="1"/>
  <c r="EG13" i="6" s="1"/>
  <c r="EG13" i="8" a="1"/>
  <c r="EG13" i="8" s="1"/>
  <c r="EG13" i="18"/>
  <c r="DY13" i="2"/>
  <c r="DY13" i="6" a="1"/>
  <c r="DY13" i="6" s="1"/>
  <c r="DY13" i="8" a="1"/>
  <c r="DY13" i="8" s="1"/>
  <c r="DY13" i="18"/>
  <c r="DQ13" i="2"/>
  <c r="DQ13" i="6" a="1"/>
  <c r="DQ13" i="6" s="1"/>
  <c r="DQ13" i="8" a="1"/>
  <c r="DQ13" i="8" s="1"/>
  <c r="DQ13" i="18"/>
  <c r="DI13" i="2"/>
  <c r="DI13" i="6" a="1"/>
  <c r="DI13" i="6" s="1"/>
  <c r="DI13" i="8" a="1"/>
  <c r="DI13" i="8" s="1"/>
  <c r="DI13" i="18"/>
  <c r="DA13" i="2"/>
  <c r="DA13" i="6" a="1"/>
  <c r="DA13" i="6" s="1"/>
  <c r="DA13" i="8" a="1"/>
  <c r="DA13" i="8" s="1"/>
  <c r="DA13" i="18"/>
  <c r="CS13" i="2"/>
  <c r="CS13" i="6" a="1"/>
  <c r="CS13" i="6" s="1"/>
  <c r="CS13" i="8" a="1"/>
  <c r="CS13" i="8" s="1"/>
  <c r="CS13" i="18"/>
  <c r="CK13" i="2"/>
  <c r="CK13" i="6" a="1"/>
  <c r="CK13" i="6" s="1"/>
  <c r="CK13" i="8" a="1"/>
  <c r="CK13" i="8" s="1"/>
  <c r="CK13" i="18"/>
  <c r="CC13" i="2"/>
  <c r="CC13" i="6" a="1"/>
  <c r="CC13" i="6" s="1"/>
  <c r="CC13" i="8" a="1"/>
  <c r="CC13" i="8" s="1"/>
  <c r="CC13" i="18"/>
  <c r="BU13" i="2"/>
  <c r="BU13" i="6" a="1"/>
  <c r="BU13" i="6" s="1"/>
  <c r="BU13" i="8" a="1"/>
  <c r="BU13" i="8" s="1"/>
  <c r="BU13" i="18"/>
  <c r="BM13" i="2"/>
  <c r="BM13" i="6" a="1"/>
  <c r="BM13" i="6" s="1"/>
  <c r="BM13" i="8" a="1"/>
  <c r="BM13" i="8" s="1"/>
  <c r="BM13" i="18"/>
  <c r="BE13" i="2"/>
  <c r="BE13" i="6" a="1"/>
  <c r="BE13" i="6" s="1"/>
  <c r="BE13" i="8" a="1"/>
  <c r="BE13" i="8" s="1"/>
  <c r="BE13" i="18"/>
  <c r="AW13" i="2"/>
  <c r="AW13" i="6" a="1"/>
  <c r="AW13" i="6" s="1"/>
  <c r="AW13" i="8" a="1"/>
  <c r="AW13" i="8" s="1"/>
  <c r="AW13" i="18"/>
  <c r="AO13" i="2"/>
  <c r="AO13" i="6" a="1"/>
  <c r="AO13" i="6" s="1"/>
  <c r="AO13" i="8" a="1"/>
  <c r="AO13" i="8" s="1"/>
  <c r="AO13" i="18"/>
  <c r="AG13" i="2"/>
  <c r="AG13" i="6" a="1"/>
  <c r="AG13" i="6" s="1"/>
  <c r="AG13" i="8" a="1"/>
  <c r="AG13" i="8" s="1"/>
  <c r="AG13" i="18"/>
  <c r="Y13" i="2"/>
  <c r="Y13" i="6" a="1"/>
  <c r="Y13" i="6" s="1"/>
  <c r="Y13" i="8" a="1"/>
  <c r="Y13" i="8" s="1"/>
  <c r="Y13" i="18"/>
  <c r="Q13" i="2"/>
  <c r="Q13" i="6" a="1"/>
  <c r="Q13" i="6" s="1"/>
  <c r="Q13" i="8" a="1"/>
  <c r="Q13" i="8" s="1"/>
  <c r="Q13" i="18"/>
  <c r="I13" i="2"/>
  <c r="I13" i="6" a="1"/>
  <c r="I13" i="6" s="1"/>
  <c r="I13" i="8" a="1"/>
  <c r="I13" i="8" s="1"/>
  <c r="I13" i="18"/>
  <c r="GU12" i="2"/>
  <c r="GU12" i="6" a="1"/>
  <c r="GU12" i="6" s="1"/>
  <c r="GU12" i="8" a="1"/>
  <c r="GU12" i="8" s="1"/>
  <c r="GU12" i="18" a="1"/>
  <c r="GU12" i="18" s="1"/>
  <c r="GM12" i="2"/>
  <c r="GM12" i="6" a="1"/>
  <c r="GM12" i="6" s="1"/>
  <c r="GM12" i="18" a="1"/>
  <c r="GM12" i="18" s="1"/>
  <c r="GM12" i="8" a="1"/>
  <c r="GM12" i="8" s="1"/>
  <c r="GE12" i="2"/>
  <c r="GE12" i="6" a="1"/>
  <c r="GE12" i="6" s="1"/>
  <c r="GE12" i="8" a="1"/>
  <c r="GE12" i="8" s="1"/>
  <c r="GE12" i="18" a="1"/>
  <c r="GE12" i="18" s="1"/>
  <c r="FW12" i="2"/>
  <c r="FW12" i="6" a="1"/>
  <c r="FW12" i="6" s="1"/>
  <c r="FW12" i="18" a="1"/>
  <c r="FW12" i="18" s="1"/>
  <c r="FW12" i="8" a="1"/>
  <c r="FW12" i="8" s="1"/>
  <c r="FO12" i="2"/>
  <c r="FO12" i="6" a="1"/>
  <c r="FO12" i="6" s="1"/>
  <c r="FO12" i="8" a="1"/>
  <c r="FO12" i="8" s="1"/>
  <c r="FO12" i="18" a="1"/>
  <c r="FO12" i="18" s="1"/>
  <c r="FG12" i="2"/>
  <c r="FG12" i="6" a="1"/>
  <c r="FG12" i="6" s="1"/>
  <c r="FG12" i="8" a="1"/>
  <c r="FG12" i="8" s="1"/>
  <c r="FG12" i="18" a="1"/>
  <c r="FG12" i="18" s="1"/>
  <c r="EY12" i="2"/>
  <c r="EY12" i="6" a="1"/>
  <c r="EY12" i="6" s="1"/>
  <c r="EY12" i="8" a="1"/>
  <c r="EY12" i="8" s="1"/>
  <c r="EY12" i="18" a="1"/>
  <c r="EY12" i="18" s="1"/>
  <c r="EQ12" i="2"/>
  <c r="EQ12" i="6" a="1"/>
  <c r="EQ12" i="6" s="1"/>
  <c r="EQ12" i="8" a="1"/>
  <c r="EQ12" i="8" s="1"/>
  <c r="EQ12" i="18" a="1"/>
  <c r="EQ12" i="18" s="1"/>
  <c r="EI12" i="2"/>
  <c r="EI12" i="6" a="1"/>
  <c r="EI12" i="6" s="1"/>
  <c r="EI12" i="8" a="1"/>
  <c r="EI12" i="8" s="1"/>
  <c r="EI12" i="18"/>
  <c r="EA12" i="2"/>
  <c r="EA12" i="6" a="1"/>
  <c r="EA12" i="6" s="1"/>
  <c r="EA12" i="8" a="1"/>
  <c r="EA12" i="8" s="1"/>
  <c r="EA12" i="18"/>
  <c r="DS12" i="2"/>
  <c r="DS12" i="6" a="1"/>
  <c r="DS12" i="6" s="1"/>
  <c r="DS12" i="8" a="1"/>
  <c r="DS12" i="8" s="1"/>
  <c r="DS12" i="18"/>
  <c r="DK12" i="2"/>
  <c r="DK12" i="6" a="1"/>
  <c r="DK12" i="6" s="1"/>
  <c r="DK12" i="8" a="1"/>
  <c r="DK12" i="8" s="1"/>
  <c r="DK12" i="18"/>
  <c r="DC12" i="2"/>
  <c r="DC12" i="6" a="1"/>
  <c r="DC12" i="6" s="1"/>
  <c r="DC12" i="8" a="1"/>
  <c r="DC12" i="8" s="1"/>
  <c r="DC12" i="18"/>
  <c r="CU12" i="2"/>
  <c r="CU12" i="6" a="1"/>
  <c r="CU12" i="6" s="1"/>
  <c r="CU12" i="8" a="1"/>
  <c r="CU12" i="8" s="1"/>
  <c r="CU12" i="18"/>
  <c r="CM12" i="2"/>
  <c r="CM12" i="6" a="1"/>
  <c r="CM12" i="6" s="1"/>
  <c r="CM12" i="8" a="1"/>
  <c r="CM12" i="8" s="1"/>
  <c r="CM12" i="18"/>
  <c r="CE12" i="2"/>
  <c r="CE12" i="6" a="1"/>
  <c r="CE12" i="6" s="1"/>
  <c r="CE12" i="8" a="1"/>
  <c r="CE12" i="8" s="1"/>
  <c r="CE12" i="18"/>
  <c r="BW12" i="2"/>
  <c r="BW12" i="6" a="1"/>
  <c r="BW12" i="6" s="1"/>
  <c r="BW12" i="8" a="1"/>
  <c r="BW12" i="8" s="1"/>
  <c r="BW12" i="18"/>
  <c r="BO12" i="2"/>
  <c r="BO12" i="6" a="1"/>
  <c r="BO12" i="6" s="1"/>
  <c r="BO12" i="8" a="1"/>
  <c r="BO12" i="8" s="1"/>
  <c r="BO12" i="18"/>
  <c r="BG12" i="2"/>
  <c r="BG12" i="6" a="1"/>
  <c r="BG12" i="6" s="1"/>
  <c r="BG12" i="8" a="1"/>
  <c r="BG12" i="8" s="1"/>
  <c r="BG12" i="18"/>
  <c r="AY12" i="2"/>
  <c r="AY12" i="6" a="1"/>
  <c r="AY12" i="6" s="1"/>
  <c r="AY12" i="8" a="1"/>
  <c r="AY12" i="8" s="1"/>
  <c r="AY12" i="18"/>
  <c r="AQ12" i="2"/>
  <c r="AQ12" i="6" a="1"/>
  <c r="AQ12" i="6" s="1"/>
  <c r="AQ12" i="8" a="1"/>
  <c r="AQ12" i="8" s="1"/>
  <c r="AQ12" i="18"/>
  <c r="AI12" i="2"/>
  <c r="AI12" i="6" a="1"/>
  <c r="AI12" i="6" s="1"/>
  <c r="AI12" i="8" a="1"/>
  <c r="AI12" i="8" s="1"/>
  <c r="AI12" i="18"/>
  <c r="AA12" i="2"/>
  <c r="AA12" i="6" a="1"/>
  <c r="AA12" i="6" s="1"/>
  <c r="AA12" i="8" a="1"/>
  <c r="AA12" i="8" s="1"/>
  <c r="AA12" i="18"/>
  <c r="S12" i="2"/>
  <c r="S12" i="6" a="1"/>
  <c r="S12" i="6" s="1"/>
  <c r="S12" i="8" a="1"/>
  <c r="S12" i="8" s="1"/>
  <c r="S12" i="18"/>
  <c r="K12" i="2"/>
  <c r="K12" i="6" a="1"/>
  <c r="K12" i="6" s="1"/>
  <c r="K12" i="8" a="1"/>
  <c r="K12" i="8" s="1"/>
  <c r="K12" i="18"/>
  <c r="GW11" i="2"/>
  <c r="GW11" i="6" a="1"/>
  <c r="GW11" i="6" s="1"/>
  <c r="GW11" i="8" a="1"/>
  <c r="GW11" i="8" s="1"/>
  <c r="GW11" i="18" a="1"/>
  <c r="GW11" i="18" s="1"/>
  <c r="GO11" i="2"/>
  <c r="GO11" i="6" a="1"/>
  <c r="GO11" i="6" s="1"/>
  <c r="GO11" i="8" a="1"/>
  <c r="GO11" i="8" s="1"/>
  <c r="GO11" i="18" a="1"/>
  <c r="GO11" i="18" s="1"/>
  <c r="GG11" i="2"/>
  <c r="GG11" i="6" a="1"/>
  <c r="GG11" i="6" s="1"/>
  <c r="GG11" i="8" a="1"/>
  <c r="GG11" i="8" s="1"/>
  <c r="GG11" i="18" a="1"/>
  <c r="GG11" i="18" s="1"/>
  <c r="FY11" i="2"/>
  <c r="FY11" i="6" a="1"/>
  <c r="FY11" i="6" s="1"/>
  <c r="FY11" i="8" a="1"/>
  <c r="FY11" i="8" s="1"/>
  <c r="FY11" i="18" a="1"/>
  <c r="FY11" i="18" s="1"/>
  <c r="FQ11" i="2"/>
  <c r="FQ11" i="6" a="1"/>
  <c r="FQ11" i="6" s="1"/>
  <c r="FQ11" i="8" a="1"/>
  <c r="FQ11" i="8" s="1"/>
  <c r="FQ11" i="18" a="1"/>
  <c r="FQ11" i="18" s="1"/>
  <c r="FI11" i="2"/>
  <c r="FI11" i="6" a="1"/>
  <c r="FI11" i="6" s="1"/>
  <c r="FI11" i="8" a="1"/>
  <c r="FI11" i="8" s="1"/>
  <c r="FI11" i="18" a="1"/>
  <c r="FI11" i="18" s="1"/>
  <c r="FA11" i="2"/>
  <c r="FA11" i="6" a="1"/>
  <c r="FA11" i="6" s="1"/>
  <c r="FA11" i="8" a="1"/>
  <c r="FA11" i="8" s="1"/>
  <c r="FA11" i="18" a="1"/>
  <c r="FA11" i="18" s="1"/>
  <c r="ES11" i="2"/>
  <c r="ES11" i="6" a="1"/>
  <c r="ES11" i="6" s="1"/>
  <c r="ES11" i="8" a="1"/>
  <c r="ES11" i="8" s="1"/>
  <c r="ES11" i="18" a="1"/>
  <c r="ES11" i="18" s="1"/>
  <c r="EK11" i="2"/>
  <c r="EK11" i="6" a="1"/>
  <c r="EK11" i="6" s="1"/>
  <c r="EK11" i="8" a="1"/>
  <c r="EK11" i="8" s="1"/>
  <c r="EK11" i="18"/>
  <c r="EC11" i="2"/>
  <c r="EC11" i="6" a="1"/>
  <c r="EC11" i="6" s="1"/>
  <c r="EC11" i="8" a="1"/>
  <c r="EC11" i="8" s="1"/>
  <c r="EC11" i="18"/>
  <c r="DU11" i="2"/>
  <c r="DU11" i="6" a="1"/>
  <c r="DU11" i="6" s="1"/>
  <c r="DU11" i="8" a="1"/>
  <c r="DU11" i="8" s="1"/>
  <c r="DU11" i="18"/>
  <c r="DM11" i="2"/>
  <c r="DM11" i="6" a="1"/>
  <c r="DM11" i="6" s="1"/>
  <c r="DM11" i="8" a="1"/>
  <c r="DM11" i="8" s="1"/>
  <c r="DM11" i="18"/>
  <c r="DE11" i="2"/>
  <c r="DE11" i="6" a="1"/>
  <c r="DE11" i="6" s="1"/>
  <c r="DE11" i="8" a="1"/>
  <c r="DE11" i="8" s="1"/>
  <c r="DE11" i="18"/>
  <c r="CW11" i="2"/>
  <c r="CW11" i="6" a="1"/>
  <c r="CW11" i="6" s="1"/>
  <c r="CW11" i="8" a="1"/>
  <c r="CW11" i="8" s="1"/>
  <c r="CW11" i="18"/>
  <c r="CO11" i="2"/>
  <c r="CO11" i="6" a="1"/>
  <c r="CO11" i="6" s="1"/>
  <c r="CO11" i="8" a="1"/>
  <c r="CO11" i="8" s="1"/>
  <c r="CO11" i="18"/>
  <c r="CG11" i="2"/>
  <c r="CG11" i="6" a="1"/>
  <c r="CG11" i="6" s="1"/>
  <c r="CG11" i="8" a="1"/>
  <c r="CG11" i="8" s="1"/>
  <c r="CG11" i="18"/>
  <c r="BY11" i="2"/>
  <c r="BY11" i="6" a="1"/>
  <c r="BY11" i="6" s="1"/>
  <c r="BY11" i="8" a="1"/>
  <c r="BY11" i="8" s="1"/>
  <c r="BY11" i="18"/>
  <c r="BQ11" i="2"/>
  <c r="BQ11" i="6" a="1"/>
  <c r="BQ11" i="6" s="1"/>
  <c r="BQ11" i="8" a="1"/>
  <c r="BQ11" i="8" s="1"/>
  <c r="BQ11" i="18"/>
  <c r="BI11" i="2"/>
  <c r="BI11" i="6" a="1"/>
  <c r="BI11" i="6" s="1"/>
  <c r="BI11" i="8" a="1"/>
  <c r="BI11" i="8" s="1"/>
  <c r="BI11" i="18"/>
  <c r="BA11" i="2"/>
  <c r="BA11" i="6" a="1"/>
  <c r="BA11" i="6" s="1"/>
  <c r="BA11" i="8" a="1"/>
  <c r="BA11" i="8" s="1"/>
  <c r="BA11" i="18"/>
  <c r="AS11" i="2"/>
  <c r="AS11" i="6" a="1"/>
  <c r="AS11" i="6" s="1"/>
  <c r="AS11" i="8" a="1"/>
  <c r="AS11" i="8" s="1"/>
  <c r="AS11" i="18"/>
  <c r="AK11" i="2"/>
  <c r="AK11" i="6" a="1"/>
  <c r="AK11" i="6" s="1"/>
  <c r="AK11" i="8" a="1"/>
  <c r="AK11" i="8" s="1"/>
  <c r="AK11" i="18"/>
  <c r="AC11" i="2"/>
  <c r="AC11" i="6" a="1"/>
  <c r="AC11" i="6" s="1"/>
  <c r="AC11" i="8" a="1"/>
  <c r="AC11" i="8" s="1"/>
  <c r="AC11" i="18"/>
  <c r="U11" i="2"/>
  <c r="U11" i="6" a="1"/>
  <c r="U11" i="6" s="1"/>
  <c r="U11" i="8" a="1"/>
  <c r="U11" i="8" s="1"/>
  <c r="U11" i="18"/>
  <c r="M11" i="2"/>
  <c r="M11" i="6" a="1"/>
  <c r="M11" i="6" s="1"/>
  <c r="M11" i="8" a="1"/>
  <c r="M11" i="8" s="1"/>
  <c r="M11" i="18"/>
  <c r="E11" i="2"/>
  <c r="E11" i="6" a="1"/>
  <c r="E11" i="6" s="1"/>
  <c r="E11" i="8" a="1"/>
  <c r="E11" i="8" s="1"/>
  <c r="E11" i="18"/>
  <c r="GQ10" i="2"/>
  <c r="GQ10" i="6" a="1"/>
  <c r="GQ10" i="6" s="1"/>
  <c r="GQ10" i="8" a="1"/>
  <c r="GQ10" i="8" s="1"/>
  <c r="GQ10" i="18" a="1"/>
  <c r="GQ10" i="18" s="1"/>
  <c r="GI10" i="2"/>
  <c r="GI10" i="6" a="1"/>
  <c r="GI10" i="6" s="1"/>
  <c r="GI10" i="8" a="1"/>
  <c r="GI10" i="8" s="1"/>
  <c r="GI10" i="18" a="1"/>
  <c r="GI10" i="18" s="1"/>
  <c r="GA10" i="2"/>
  <c r="GA10" i="6" a="1"/>
  <c r="GA10" i="6" s="1"/>
  <c r="GA10" i="8" a="1"/>
  <c r="GA10" i="8" s="1"/>
  <c r="GA10" i="18" a="1"/>
  <c r="GA10" i="18" s="1"/>
  <c r="FS10" i="2"/>
  <c r="FS10" i="6" a="1"/>
  <c r="FS10" i="6" s="1"/>
  <c r="FS10" i="8" a="1"/>
  <c r="FS10" i="8" s="1"/>
  <c r="FS10" i="18" a="1"/>
  <c r="FS10" i="18" s="1"/>
  <c r="FK10" i="2"/>
  <c r="FK10" i="6" a="1"/>
  <c r="FK10" i="6" s="1"/>
  <c r="FK10" i="8" a="1"/>
  <c r="FK10" i="8" s="1"/>
  <c r="FK10" i="18" a="1"/>
  <c r="FK10" i="18" s="1"/>
  <c r="FC10" i="2"/>
  <c r="FC10" i="6" a="1"/>
  <c r="FC10" i="6" s="1"/>
  <c r="FC10" i="18" a="1"/>
  <c r="FC10" i="18" s="1"/>
  <c r="FC10" i="8" a="1"/>
  <c r="FC10" i="8" s="1"/>
  <c r="EU10" i="2"/>
  <c r="EU10" i="6" a="1"/>
  <c r="EU10" i="6" s="1"/>
  <c r="EU10" i="8" a="1"/>
  <c r="EU10" i="8" s="1"/>
  <c r="EU10" i="18" a="1"/>
  <c r="EU10" i="18" s="1"/>
  <c r="EM10" i="2"/>
  <c r="EM10" i="6" a="1"/>
  <c r="EM10" i="6" s="1"/>
  <c r="EM10" i="8" a="1"/>
  <c r="EM10" i="8" s="1"/>
  <c r="EM10" i="18"/>
  <c r="EE10" i="2"/>
  <c r="EE10" i="6" a="1"/>
  <c r="EE10" i="6" s="1"/>
  <c r="EE10" i="8" a="1"/>
  <c r="EE10" i="8" s="1"/>
  <c r="EE10" i="18"/>
  <c r="DW10" i="2"/>
  <c r="DW10" i="6" a="1"/>
  <c r="DW10" i="6" s="1"/>
  <c r="DW10" i="8" a="1"/>
  <c r="DW10" i="8" s="1"/>
  <c r="DW10" i="18"/>
  <c r="DO10" i="2"/>
  <c r="DO10" i="6" a="1"/>
  <c r="DO10" i="6" s="1"/>
  <c r="DO10" i="8" a="1"/>
  <c r="DO10" i="8" s="1"/>
  <c r="DO10" i="18"/>
  <c r="DG10" i="2"/>
  <c r="DG10" i="6" a="1"/>
  <c r="DG10" i="6" s="1"/>
  <c r="DG10" i="8" a="1"/>
  <c r="DG10" i="8" s="1"/>
  <c r="DG10" i="18"/>
  <c r="CY10" i="2"/>
  <c r="CY10" i="6" a="1"/>
  <c r="CY10" i="6" s="1"/>
  <c r="CY10" i="8" a="1"/>
  <c r="CY10" i="8" s="1"/>
  <c r="CY10" i="18"/>
  <c r="CQ10" i="2"/>
  <c r="CQ10" i="6" a="1"/>
  <c r="CQ10" i="6" s="1"/>
  <c r="CQ10" i="8" a="1"/>
  <c r="CQ10" i="8" s="1"/>
  <c r="CQ10" i="18"/>
  <c r="CI10" i="2"/>
  <c r="CI10" i="6" a="1"/>
  <c r="CI10" i="6" s="1"/>
  <c r="CI10" i="8" a="1"/>
  <c r="CI10" i="8" s="1"/>
  <c r="CI10" i="18"/>
  <c r="CA10" i="2"/>
  <c r="CA10" i="6" a="1"/>
  <c r="CA10" i="6" s="1"/>
  <c r="CA10" i="8" a="1"/>
  <c r="CA10" i="8" s="1"/>
  <c r="CA10" i="18"/>
  <c r="BS10" i="2"/>
  <c r="BS10" i="6" a="1"/>
  <c r="BS10" i="6" s="1"/>
  <c r="BS10" i="8" a="1"/>
  <c r="BS10" i="8" s="1"/>
  <c r="BS10" i="18"/>
  <c r="BK10" i="2"/>
  <c r="BK10" i="6" a="1"/>
  <c r="BK10" i="6" s="1"/>
  <c r="BK10" i="8" a="1"/>
  <c r="BK10" i="8" s="1"/>
  <c r="BK10" i="18"/>
  <c r="BC10" i="2"/>
  <c r="BC10" i="6" a="1"/>
  <c r="BC10" i="6" s="1"/>
  <c r="BC10" i="8" a="1"/>
  <c r="BC10" i="8" s="1"/>
  <c r="BC10" i="18"/>
  <c r="AU10" i="2"/>
  <c r="AU10" i="6" a="1"/>
  <c r="AU10" i="6" s="1"/>
  <c r="AU10" i="8" a="1"/>
  <c r="AU10" i="8" s="1"/>
  <c r="AU10" i="18"/>
  <c r="AM10" i="2"/>
  <c r="AM10" i="6" a="1"/>
  <c r="AM10" i="6" s="1"/>
  <c r="AM10" i="8" a="1"/>
  <c r="AM10" i="8" s="1"/>
  <c r="AM10" i="18"/>
  <c r="AE10" i="2"/>
  <c r="AE10" i="6" a="1"/>
  <c r="AE10" i="6" s="1"/>
  <c r="AE10" i="8" a="1"/>
  <c r="AE10" i="8" s="1"/>
  <c r="AE10" i="18"/>
  <c r="W10" i="2"/>
  <c r="W10" i="6" a="1"/>
  <c r="W10" i="6" s="1"/>
  <c r="W10" i="8" a="1"/>
  <c r="W10" i="8" s="1"/>
  <c r="W10" i="18"/>
  <c r="O10" i="2"/>
  <c r="O10" i="6" a="1"/>
  <c r="O10" i="6" s="1"/>
  <c r="O10" i="8" a="1"/>
  <c r="O10" i="8" s="1"/>
  <c r="O10" i="18"/>
  <c r="G10" i="2"/>
  <c r="G10" i="6" a="1"/>
  <c r="G10" i="6" s="1"/>
  <c r="G10" i="8" a="1"/>
  <c r="G10" i="8" s="1"/>
  <c r="G10" i="18"/>
  <c r="GS9" i="2"/>
  <c r="GS9" i="6" a="1"/>
  <c r="GS9" i="6" s="1"/>
  <c r="GS9" i="18" a="1"/>
  <c r="GS9" i="18" s="1"/>
  <c r="GS9" i="8" a="1"/>
  <c r="GS9" i="8" s="1"/>
  <c r="GK9" i="2"/>
  <c r="GK9" i="6" a="1"/>
  <c r="GK9" i="6" s="1"/>
  <c r="GK9" i="8" a="1"/>
  <c r="GK9" i="8" s="1"/>
  <c r="GK9" i="18" a="1"/>
  <c r="GK9" i="18" s="1"/>
  <c r="GC9" i="2"/>
  <c r="GC9" i="6" a="1"/>
  <c r="GC9" i="6" s="1"/>
  <c r="GC9" i="18" a="1"/>
  <c r="GC9" i="18" s="1"/>
  <c r="GC9" i="8" a="1"/>
  <c r="GC9" i="8" s="1"/>
  <c r="FU9" i="2"/>
  <c r="FU9" i="6" a="1"/>
  <c r="FU9" i="6" s="1"/>
  <c r="FU9" i="18" a="1"/>
  <c r="FU9" i="18" s="1"/>
  <c r="FU9" i="8" a="1"/>
  <c r="FU9" i="8" s="1"/>
  <c r="FM9" i="2"/>
  <c r="FM9" i="6" a="1"/>
  <c r="FM9" i="6" s="1"/>
  <c r="FM9" i="8" a="1"/>
  <c r="FM9" i="8" s="1"/>
  <c r="FM9" i="18" a="1"/>
  <c r="FM9" i="18" s="1"/>
  <c r="FE9" i="2"/>
  <c r="FE9" i="6" a="1"/>
  <c r="FE9" i="6" s="1"/>
  <c r="FE9" i="8" a="1"/>
  <c r="FE9" i="8" s="1"/>
  <c r="FE9" i="18" a="1"/>
  <c r="FE9" i="18" s="1"/>
  <c r="EW9" i="2"/>
  <c r="EW9" i="6" a="1"/>
  <c r="EW9" i="6" s="1"/>
  <c r="EW9" i="8" a="1"/>
  <c r="EW9" i="8" s="1"/>
  <c r="EW9" i="18" a="1"/>
  <c r="EW9" i="18" s="1"/>
  <c r="EO9" i="2"/>
  <c r="EO9" i="6" a="1"/>
  <c r="EO9" i="6" s="1"/>
  <c r="EO9" i="8" a="1"/>
  <c r="EO9" i="8" s="1"/>
  <c r="EO9" i="18"/>
  <c r="EG9" i="2"/>
  <c r="EG9" i="6" a="1"/>
  <c r="EG9" i="6" s="1"/>
  <c r="EG9" i="8" a="1"/>
  <c r="EG9" i="8" s="1"/>
  <c r="EG9" i="18"/>
  <c r="DY9" i="2"/>
  <c r="DY9" i="6" a="1"/>
  <c r="DY9" i="6" s="1"/>
  <c r="DY9" i="8" a="1"/>
  <c r="DY9" i="8" s="1"/>
  <c r="DY9" i="18"/>
  <c r="DQ9" i="2"/>
  <c r="DQ9" i="6" a="1"/>
  <c r="DQ9" i="6" s="1"/>
  <c r="DQ9" i="8" a="1"/>
  <c r="DQ9" i="8" s="1"/>
  <c r="DQ9" i="18"/>
  <c r="DI9" i="2"/>
  <c r="DI9" i="6" a="1"/>
  <c r="DI9" i="6" s="1"/>
  <c r="DI9" i="8" a="1"/>
  <c r="DI9" i="8" s="1"/>
  <c r="DI9" i="18"/>
  <c r="DA9" i="2"/>
  <c r="DA9" i="6" a="1"/>
  <c r="DA9" i="6" s="1"/>
  <c r="DA9" i="8" a="1"/>
  <c r="DA9" i="8" s="1"/>
  <c r="DA9" i="18"/>
  <c r="CS9" i="2"/>
  <c r="CS9" i="6" a="1"/>
  <c r="CS9" i="6" s="1"/>
  <c r="CS9" i="8" a="1"/>
  <c r="CS9" i="8" s="1"/>
  <c r="CS9" i="18"/>
  <c r="CK9" i="2"/>
  <c r="CK9" i="6" a="1"/>
  <c r="CK9" i="6" s="1"/>
  <c r="CK9" i="8" a="1"/>
  <c r="CK9" i="8" s="1"/>
  <c r="CK9" i="18"/>
  <c r="CC9" i="2"/>
  <c r="CC9" i="6" a="1"/>
  <c r="CC9" i="6" s="1"/>
  <c r="CC9" i="8" a="1"/>
  <c r="CC9" i="8" s="1"/>
  <c r="CC9" i="18"/>
  <c r="BU9" i="2"/>
  <c r="BU9" i="6" a="1"/>
  <c r="BU9" i="6" s="1"/>
  <c r="BU9" i="8" a="1"/>
  <c r="BU9" i="8" s="1"/>
  <c r="BU9" i="18"/>
  <c r="BM9" i="2"/>
  <c r="BM9" i="6" a="1"/>
  <c r="BM9" i="6" s="1"/>
  <c r="BM9" i="8" a="1"/>
  <c r="BM9" i="8" s="1"/>
  <c r="BM9" i="18"/>
  <c r="BE9" i="2"/>
  <c r="BE9" i="6" a="1"/>
  <c r="BE9" i="6" s="1"/>
  <c r="BE9" i="8" a="1"/>
  <c r="BE9" i="8" s="1"/>
  <c r="BE9" i="18"/>
  <c r="AW9" i="2"/>
  <c r="AW9" i="6" a="1"/>
  <c r="AW9" i="6" s="1"/>
  <c r="AW9" i="8" a="1"/>
  <c r="AW9" i="8" s="1"/>
  <c r="AW9" i="18"/>
  <c r="AO9" i="2"/>
  <c r="AO9" i="6" a="1"/>
  <c r="AO9" i="6" s="1"/>
  <c r="AO9" i="8" a="1"/>
  <c r="AO9" i="8" s="1"/>
  <c r="AO9" i="18"/>
  <c r="AG9" i="2"/>
  <c r="AG9" i="6" a="1"/>
  <c r="AG9" i="6" s="1"/>
  <c r="AG9" i="8" a="1"/>
  <c r="AG9" i="8" s="1"/>
  <c r="AG9" i="18"/>
  <c r="Y9" i="2"/>
  <c r="Y9" i="6" a="1"/>
  <c r="Y9" i="6" s="1"/>
  <c r="Y9" i="8" a="1"/>
  <c r="Y9" i="8" s="1"/>
  <c r="Y9" i="18"/>
  <c r="Q9" i="2"/>
  <c r="Q9" i="6" a="1"/>
  <c r="Q9" i="6" s="1"/>
  <c r="Q9" i="8" a="1"/>
  <c r="Q9" i="8" s="1"/>
  <c r="Q9" i="18"/>
  <c r="I9" i="2"/>
  <c r="I9" i="6" a="1"/>
  <c r="I9" i="6" s="1"/>
  <c r="I9" i="8" a="1"/>
  <c r="I9" i="8" s="1"/>
  <c r="I9" i="18"/>
  <c r="GU8" i="2"/>
  <c r="GU8" i="6" a="1"/>
  <c r="GU8" i="6" s="1"/>
  <c r="GU8" i="8" a="1"/>
  <c r="GU8" i="8" s="1"/>
  <c r="GU8" i="18" a="1"/>
  <c r="GU8" i="18" s="1"/>
  <c r="GM8" i="2"/>
  <c r="GM8" i="6" a="1"/>
  <c r="GM8" i="6" s="1"/>
  <c r="GM8" i="18" a="1"/>
  <c r="GM8" i="18" s="1"/>
  <c r="GM8" i="8" a="1"/>
  <c r="GM8" i="8" s="1"/>
  <c r="GE8" i="2"/>
  <c r="GE8" i="6" a="1"/>
  <c r="GE8" i="6" s="1"/>
  <c r="GE8" i="8" a="1"/>
  <c r="GE8" i="8" s="1"/>
  <c r="GE8" i="18" a="1"/>
  <c r="GE8" i="18" s="1"/>
  <c r="FW8" i="2"/>
  <c r="FW8" i="6" a="1"/>
  <c r="FW8" i="6" s="1"/>
  <c r="FW8" i="18" a="1"/>
  <c r="FW8" i="18" s="1"/>
  <c r="FW8" i="8" a="1"/>
  <c r="FW8" i="8" s="1"/>
  <c r="FO8" i="2"/>
  <c r="FO8" i="6" a="1"/>
  <c r="FO8" i="6" s="1"/>
  <c r="FO8" i="8" a="1"/>
  <c r="FO8" i="8" s="1"/>
  <c r="FO8" i="18" a="1"/>
  <c r="FO8" i="18" s="1"/>
  <c r="FG8" i="2"/>
  <c r="FG8" i="6" a="1"/>
  <c r="FG8" i="6" s="1"/>
  <c r="FG8" i="8" a="1"/>
  <c r="FG8" i="8" s="1"/>
  <c r="FG8" i="18" a="1"/>
  <c r="FG8" i="18" s="1"/>
  <c r="EY8" i="2"/>
  <c r="EY8" i="6" a="1"/>
  <c r="EY8" i="6" s="1"/>
  <c r="EY8" i="8" a="1"/>
  <c r="EY8" i="8" s="1"/>
  <c r="EY8" i="18" a="1"/>
  <c r="EY8" i="18" s="1"/>
  <c r="EQ8" i="2"/>
  <c r="EQ8" i="6" a="1"/>
  <c r="EQ8" i="6" s="1"/>
  <c r="EQ8" i="8" a="1"/>
  <c r="EQ8" i="8" s="1"/>
  <c r="EQ8" i="18" a="1"/>
  <c r="EQ8" i="18" s="1"/>
  <c r="EI8" i="2"/>
  <c r="EI8" i="6" a="1"/>
  <c r="EI8" i="6" s="1"/>
  <c r="EI8" i="8" a="1"/>
  <c r="EI8" i="8" s="1"/>
  <c r="EI8" i="18"/>
  <c r="EA8" i="2"/>
  <c r="EA8" i="6" a="1"/>
  <c r="EA8" i="6" s="1"/>
  <c r="EA8" i="8" a="1"/>
  <c r="EA8" i="8" s="1"/>
  <c r="EA8" i="18"/>
  <c r="DS8" i="2"/>
  <c r="DS8" i="6" a="1"/>
  <c r="DS8" i="6" s="1"/>
  <c r="DS8" i="8" a="1"/>
  <c r="DS8" i="8" s="1"/>
  <c r="DS8" i="18"/>
  <c r="DK8" i="2"/>
  <c r="DK8" i="6" a="1"/>
  <c r="DK8" i="6" s="1"/>
  <c r="DK8" i="8" a="1"/>
  <c r="DK8" i="8" s="1"/>
  <c r="DK8" i="18"/>
  <c r="DC8" i="2"/>
  <c r="DC8" i="6" a="1"/>
  <c r="DC8" i="6" s="1"/>
  <c r="DC8" i="8" a="1"/>
  <c r="DC8" i="8" s="1"/>
  <c r="DC8" i="18"/>
  <c r="CU8" i="2"/>
  <c r="CU8" i="6" a="1"/>
  <c r="CU8" i="6" s="1"/>
  <c r="CU8" i="8" a="1"/>
  <c r="CU8" i="8" s="1"/>
  <c r="CU8" i="18"/>
  <c r="CM8" i="2"/>
  <c r="CM8" i="6" a="1"/>
  <c r="CM8" i="6" s="1"/>
  <c r="CM8" i="8" a="1"/>
  <c r="CM8" i="8" s="1"/>
  <c r="CM8" i="18"/>
  <c r="CE8" i="2"/>
  <c r="CE8" i="6" a="1"/>
  <c r="CE8" i="6" s="1"/>
  <c r="CE8" i="8" a="1"/>
  <c r="CE8" i="8" s="1"/>
  <c r="CE8" i="18"/>
  <c r="BW8" i="2"/>
  <c r="BW8" i="6" a="1"/>
  <c r="BW8" i="6" s="1"/>
  <c r="BW8" i="8" a="1"/>
  <c r="BW8" i="8" s="1"/>
  <c r="BW8" i="18"/>
  <c r="BO8" i="2"/>
  <c r="BO8" i="6" a="1"/>
  <c r="BO8" i="6" s="1"/>
  <c r="BO8" i="8" a="1"/>
  <c r="BO8" i="8" s="1"/>
  <c r="BO8" i="18"/>
  <c r="BG8" i="2"/>
  <c r="BG8" i="6" a="1"/>
  <c r="BG8" i="6" s="1"/>
  <c r="BG8" i="8" a="1"/>
  <c r="BG8" i="8" s="1"/>
  <c r="BG8" i="18"/>
  <c r="AY8" i="2"/>
  <c r="AY8" i="6" a="1"/>
  <c r="AY8" i="6" s="1"/>
  <c r="AY8" i="8" a="1"/>
  <c r="AY8" i="8" s="1"/>
  <c r="AY8" i="18"/>
  <c r="AQ8" i="2"/>
  <c r="AQ8" i="6" a="1"/>
  <c r="AQ8" i="6" s="1"/>
  <c r="AQ8" i="8" a="1"/>
  <c r="AQ8" i="8" s="1"/>
  <c r="AQ8" i="18"/>
  <c r="AI8" i="2"/>
  <c r="AI8" i="6" a="1"/>
  <c r="AI8" i="6" s="1"/>
  <c r="AI8" i="8" a="1"/>
  <c r="AI8" i="8" s="1"/>
  <c r="AI8" i="18"/>
  <c r="AA8" i="2"/>
  <c r="AA8" i="6" a="1"/>
  <c r="AA8" i="6" s="1"/>
  <c r="AA8" i="8" a="1"/>
  <c r="AA8" i="8" s="1"/>
  <c r="AA8" i="18"/>
  <c r="S8" i="2"/>
  <c r="S8" i="6" a="1"/>
  <c r="S8" i="6" s="1"/>
  <c r="S8" i="8" a="1"/>
  <c r="S8" i="8" s="1"/>
  <c r="S8" i="18"/>
  <c r="K8" i="2"/>
  <c r="K8" i="6" a="1"/>
  <c r="K8" i="6" s="1"/>
  <c r="K8" i="8" a="1"/>
  <c r="K8" i="8" s="1"/>
  <c r="K8" i="18"/>
  <c r="GW7" i="2"/>
  <c r="GW7" i="6" a="1"/>
  <c r="GW7" i="6" s="1"/>
  <c r="GW7" i="8" a="1"/>
  <c r="GW7" i="8" s="1"/>
  <c r="GW7" i="18" a="1"/>
  <c r="GW7" i="18" s="1"/>
  <c r="GO7" i="2"/>
  <c r="GO7" i="6" a="1"/>
  <c r="GO7" i="6" s="1"/>
  <c r="GO7" i="8" a="1"/>
  <c r="GO7" i="8" s="1"/>
  <c r="GO7" i="18" a="1"/>
  <c r="GO7" i="18" s="1"/>
  <c r="GG7" i="2"/>
  <c r="GG7" i="6" a="1"/>
  <c r="GG7" i="6" s="1"/>
  <c r="GG7" i="8" a="1"/>
  <c r="GG7" i="8" s="1"/>
  <c r="GG7" i="18" a="1"/>
  <c r="GG7" i="18" s="1"/>
  <c r="FY7" i="2"/>
  <c r="FY7" i="6" a="1"/>
  <c r="FY7" i="6" s="1"/>
  <c r="FY7" i="8" a="1"/>
  <c r="FY7" i="8" s="1"/>
  <c r="FY7" i="18" a="1"/>
  <c r="FY7" i="18" s="1"/>
  <c r="FQ7" i="2"/>
  <c r="FQ7" i="6" a="1"/>
  <c r="FQ7" i="6" s="1"/>
  <c r="FQ7" i="8" a="1"/>
  <c r="FQ7" i="8" s="1"/>
  <c r="FQ7" i="18" a="1"/>
  <c r="FQ7" i="18" s="1"/>
  <c r="FI7" i="2"/>
  <c r="FI7" i="6" a="1"/>
  <c r="FI7" i="6" s="1"/>
  <c r="FI7" i="8" a="1"/>
  <c r="FI7" i="8" s="1"/>
  <c r="FI7" i="18" a="1"/>
  <c r="FI7" i="18" s="1"/>
  <c r="FA7" i="2"/>
  <c r="FA7" i="6" a="1"/>
  <c r="FA7" i="6" s="1"/>
  <c r="FA7" i="8" a="1"/>
  <c r="FA7" i="8" s="1"/>
  <c r="FA7" i="18" a="1"/>
  <c r="FA7" i="18" s="1"/>
  <c r="ES7" i="2"/>
  <c r="ES7" i="6" a="1"/>
  <c r="ES7" i="6" s="1"/>
  <c r="ES7" i="8" a="1"/>
  <c r="ES7" i="8" s="1"/>
  <c r="ES7" i="18" a="1"/>
  <c r="ES7" i="18" s="1"/>
  <c r="EK7" i="2"/>
  <c r="EK7" i="6" a="1"/>
  <c r="EK7" i="6" s="1"/>
  <c r="EK7" i="8" a="1"/>
  <c r="EK7" i="8" s="1"/>
  <c r="EK7" i="18"/>
  <c r="EC7" i="2"/>
  <c r="EC7" i="6" a="1"/>
  <c r="EC7" i="6" s="1"/>
  <c r="EC7" i="8" a="1"/>
  <c r="EC7" i="8" s="1"/>
  <c r="EC7" i="18"/>
  <c r="DU7" i="2"/>
  <c r="DU7" i="6" a="1"/>
  <c r="DU7" i="6" s="1"/>
  <c r="DU7" i="8" a="1"/>
  <c r="DU7" i="8" s="1"/>
  <c r="DU7" i="18"/>
  <c r="DM7" i="2"/>
  <c r="DM7" i="6" a="1"/>
  <c r="DM7" i="6" s="1"/>
  <c r="DM7" i="8" a="1"/>
  <c r="DM7" i="8" s="1"/>
  <c r="DM7" i="18"/>
  <c r="DE7" i="2"/>
  <c r="DE7" i="6" a="1"/>
  <c r="DE7" i="6" s="1"/>
  <c r="DE7" i="8" a="1"/>
  <c r="DE7" i="8" s="1"/>
  <c r="DE7" i="18"/>
  <c r="CW7" i="2"/>
  <c r="CW7" i="6" a="1"/>
  <c r="CW7" i="6" s="1"/>
  <c r="CW7" i="8" a="1"/>
  <c r="CW7" i="8" s="1"/>
  <c r="CW7" i="18"/>
  <c r="CO7" i="2"/>
  <c r="CO7" i="6" a="1"/>
  <c r="CO7" i="6" s="1"/>
  <c r="CO7" i="8" a="1"/>
  <c r="CO7" i="8" s="1"/>
  <c r="CO7" i="18"/>
  <c r="CG7" i="2"/>
  <c r="CG7" i="6" a="1"/>
  <c r="CG7" i="6" s="1"/>
  <c r="CG7" i="8" a="1"/>
  <c r="CG7" i="8" s="1"/>
  <c r="CG7" i="18"/>
  <c r="BY7" i="2"/>
  <c r="BY7" i="6" a="1"/>
  <c r="BY7" i="6" s="1"/>
  <c r="BY7" i="8" a="1"/>
  <c r="BY7" i="8" s="1"/>
  <c r="BY7" i="18"/>
  <c r="BQ7" i="2"/>
  <c r="BQ7" i="6" a="1"/>
  <c r="BQ7" i="6" s="1"/>
  <c r="BQ7" i="8" a="1"/>
  <c r="BQ7" i="8" s="1"/>
  <c r="BQ7" i="18"/>
  <c r="BI7" i="2"/>
  <c r="BI7" i="6" a="1"/>
  <c r="BI7" i="6" s="1"/>
  <c r="BI7" i="8" a="1"/>
  <c r="BI7" i="8" s="1"/>
  <c r="BI7" i="18"/>
  <c r="BA7" i="2"/>
  <c r="BA7" i="6" a="1"/>
  <c r="BA7" i="6" s="1"/>
  <c r="BA7" i="8" a="1"/>
  <c r="BA7" i="8" s="1"/>
  <c r="BA7" i="18"/>
  <c r="AS7" i="2"/>
  <c r="AS7" i="6" a="1"/>
  <c r="AS7" i="6" s="1"/>
  <c r="AS7" i="8" a="1"/>
  <c r="AS7" i="8" s="1"/>
  <c r="AS7" i="18"/>
  <c r="AK7" i="2"/>
  <c r="AK7" i="6" a="1"/>
  <c r="AK7" i="6" s="1"/>
  <c r="AK7" i="8" a="1"/>
  <c r="AK7" i="8" s="1"/>
  <c r="AK7" i="18"/>
  <c r="AC7" i="2"/>
  <c r="AC7" i="6" a="1"/>
  <c r="AC7" i="6" s="1"/>
  <c r="AC7" i="8" a="1"/>
  <c r="AC7" i="8" s="1"/>
  <c r="AC7" i="18"/>
  <c r="U7" i="2"/>
  <c r="U7" i="6" a="1"/>
  <c r="U7" i="6" s="1"/>
  <c r="U7" i="8" a="1"/>
  <c r="U7" i="8" s="1"/>
  <c r="U7" i="18"/>
  <c r="M7" i="2"/>
  <c r="M7" i="6" a="1"/>
  <c r="M7" i="6" s="1"/>
  <c r="M7" i="8" a="1"/>
  <c r="M7" i="8" s="1"/>
  <c r="M7" i="18"/>
  <c r="E7" i="2"/>
  <c r="E7" i="6" a="1"/>
  <c r="E7" i="6" s="1"/>
  <c r="E7" i="8" a="1"/>
  <c r="E7" i="8" s="1"/>
  <c r="E7" i="18"/>
  <c r="GQ6" i="2"/>
  <c r="GQ6" i="6" a="1"/>
  <c r="GQ6" i="6" s="1"/>
  <c r="GQ6" i="8" a="1"/>
  <c r="GQ6" i="8" s="1"/>
  <c r="GQ6" i="18" a="1"/>
  <c r="GQ6" i="18" s="1"/>
  <c r="GI6" i="2"/>
  <c r="GI6" i="6" a="1"/>
  <c r="GI6" i="6" s="1"/>
  <c r="GI6" i="8" a="1"/>
  <c r="GI6" i="8" s="1"/>
  <c r="GI6" i="18" a="1"/>
  <c r="GI6" i="18" s="1"/>
  <c r="GA6" i="2"/>
  <c r="GA6" i="6" a="1"/>
  <c r="GA6" i="6" s="1"/>
  <c r="GA6" i="8" a="1"/>
  <c r="GA6" i="8" s="1"/>
  <c r="GA6" i="18" a="1"/>
  <c r="GA6" i="18" s="1"/>
  <c r="FS6" i="2"/>
  <c r="FS6" i="6" a="1"/>
  <c r="FS6" i="6" s="1"/>
  <c r="FS6" i="8" a="1"/>
  <c r="FS6" i="8" s="1"/>
  <c r="FS6" i="18" a="1"/>
  <c r="FS6" i="18" s="1"/>
  <c r="FK6" i="2"/>
  <c r="FK6" i="6" a="1"/>
  <c r="FK6" i="6" s="1"/>
  <c r="FK6" i="8" a="1"/>
  <c r="FK6" i="8" s="1"/>
  <c r="FK6" i="18" a="1"/>
  <c r="FK6" i="18" s="1"/>
  <c r="FC6" i="2"/>
  <c r="FC6" i="6" a="1"/>
  <c r="FC6" i="6" s="1"/>
  <c r="FC6" i="8" a="1"/>
  <c r="FC6" i="8" s="1"/>
  <c r="FC6" i="18" a="1"/>
  <c r="FC6" i="18" s="1"/>
  <c r="EU6" i="2"/>
  <c r="EU6" i="6" a="1"/>
  <c r="EU6" i="6" s="1"/>
  <c r="EU6" i="8" a="1"/>
  <c r="EU6" i="8" s="1"/>
  <c r="EU6" i="18" a="1"/>
  <c r="EU6" i="18" s="1"/>
  <c r="EM6" i="2"/>
  <c r="EM6" i="6" a="1"/>
  <c r="EM6" i="6" s="1"/>
  <c r="EM6" i="8" a="1"/>
  <c r="EM6" i="8" s="1"/>
  <c r="EM6" i="18"/>
  <c r="EE6" i="2"/>
  <c r="EE6" i="6" a="1"/>
  <c r="EE6" i="6" s="1"/>
  <c r="EE6" i="8" a="1"/>
  <c r="EE6" i="8" s="1"/>
  <c r="EE6" i="18"/>
  <c r="DW6" i="2"/>
  <c r="DW6" i="6" a="1"/>
  <c r="DW6" i="6" s="1"/>
  <c r="DW6" i="8" a="1"/>
  <c r="DW6" i="8" s="1"/>
  <c r="DW6" i="18"/>
  <c r="DO6" i="2"/>
  <c r="DO6" i="6" a="1"/>
  <c r="DO6" i="6" s="1"/>
  <c r="DO6" i="8" a="1"/>
  <c r="DO6" i="8" s="1"/>
  <c r="DO6" i="18"/>
  <c r="DG6" i="2"/>
  <c r="DG6" i="6" a="1"/>
  <c r="DG6" i="6" s="1"/>
  <c r="DG6" i="8" a="1"/>
  <c r="DG6" i="8" s="1"/>
  <c r="DG6" i="18"/>
  <c r="CY6" i="2"/>
  <c r="CY6" i="6" a="1"/>
  <c r="CY6" i="6" s="1"/>
  <c r="CY6" i="8" a="1"/>
  <c r="CY6" i="8" s="1"/>
  <c r="CY6" i="18"/>
  <c r="CQ6" i="2"/>
  <c r="CQ6" i="6" a="1"/>
  <c r="CQ6" i="6" s="1"/>
  <c r="CQ6" i="8" a="1"/>
  <c r="CQ6" i="8" s="1"/>
  <c r="CQ6" i="18"/>
  <c r="CI6" i="2"/>
  <c r="CI6" i="6" a="1"/>
  <c r="CI6" i="6" s="1"/>
  <c r="CI6" i="8" a="1"/>
  <c r="CI6" i="8" s="1"/>
  <c r="CI6" i="18"/>
  <c r="CA6" i="2"/>
  <c r="CA6" i="6" a="1"/>
  <c r="CA6" i="6" s="1"/>
  <c r="CA6" i="8" a="1"/>
  <c r="CA6" i="8" s="1"/>
  <c r="CA6" i="18"/>
  <c r="BS6" i="2"/>
  <c r="BS6" i="6" a="1"/>
  <c r="BS6" i="6" s="1"/>
  <c r="BS6" i="8" a="1"/>
  <c r="BS6" i="8" s="1"/>
  <c r="BS6" i="18"/>
  <c r="BK6" i="2"/>
  <c r="BK6" i="6" a="1"/>
  <c r="BK6" i="6" s="1"/>
  <c r="BK6" i="8" a="1"/>
  <c r="BK6" i="8" s="1"/>
  <c r="BK6" i="18"/>
  <c r="BC6" i="2"/>
  <c r="BC6" i="6" a="1"/>
  <c r="BC6" i="6" s="1"/>
  <c r="BC6" i="8" a="1"/>
  <c r="BC6" i="8" s="1"/>
  <c r="BC6" i="18"/>
  <c r="AU6" i="2"/>
  <c r="AU6" i="6" a="1"/>
  <c r="AU6" i="6" s="1"/>
  <c r="AU6" i="8" a="1"/>
  <c r="AU6" i="8" s="1"/>
  <c r="AU6" i="18"/>
  <c r="AM6" i="2"/>
  <c r="AM6" i="6" a="1"/>
  <c r="AM6" i="6" s="1"/>
  <c r="AM6" i="8" a="1"/>
  <c r="AM6" i="8" s="1"/>
  <c r="AM6" i="18"/>
  <c r="AE6" i="2"/>
  <c r="AE6" i="6" a="1"/>
  <c r="AE6" i="6" s="1"/>
  <c r="AE6" i="8" a="1"/>
  <c r="AE6" i="8" s="1"/>
  <c r="AE6" i="18"/>
  <c r="W6" i="2"/>
  <c r="W6" i="6" a="1"/>
  <c r="W6" i="6" s="1"/>
  <c r="W6" i="8" a="1"/>
  <c r="W6" i="8" s="1"/>
  <c r="W6" i="18"/>
  <c r="O6" i="2"/>
  <c r="O6" i="6" a="1"/>
  <c r="O6" i="6" s="1"/>
  <c r="O6" i="8" a="1"/>
  <c r="O6" i="8" s="1"/>
  <c r="O6" i="18"/>
  <c r="G6" i="2"/>
  <c r="G6" i="6" a="1"/>
  <c r="G6" i="6" s="1"/>
  <c r="G6" i="8" a="1"/>
  <c r="G6" i="8" s="1"/>
  <c r="G6" i="18"/>
  <c r="GS5" i="2"/>
  <c r="GS5" i="6" a="1"/>
  <c r="GS5" i="6" s="1"/>
  <c r="GS5" i="8" a="1"/>
  <c r="GS5" i="8" s="1"/>
  <c r="GS5" i="18" a="1"/>
  <c r="GS5" i="18" s="1"/>
  <c r="GK5" i="2"/>
  <c r="GK5" i="6" a="1"/>
  <c r="GK5" i="6" s="1"/>
  <c r="GK5" i="8" a="1"/>
  <c r="GK5" i="8" s="1"/>
  <c r="GK5" i="18" a="1"/>
  <c r="GK5" i="18" s="1"/>
  <c r="GC5" i="2"/>
  <c r="GC5" i="6" a="1"/>
  <c r="GC5" i="6" s="1"/>
  <c r="GC5" i="8" a="1"/>
  <c r="GC5" i="8" s="1"/>
  <c r="GC5" i="18" a="1"/>
  <c r="GC5" i="18" s="1"/>
  <c r="FU5" i="2"/>
  <c r="FU5" i="6" a="1"/>
  <c r="FU5" i="6" s="1"/>
  <c r="FU5" i="8" a="1"/>
  <c r="FU5" i="8" s="1"/>
  <c r="FU5" i="18" a="1"/>
  <c r="FU5" i="18" s="1"/>
  <c r="FM5" i="2"/>
  <c r="FM5" i="6" a="1"/>
  <c r="FM5" i="6" s="1"/>
  <c r="FM5" i="8" a="1"/>
  <c r="FM5" i="8" s="1"/>
  <c r="FM5" i="18" a="1"/>
  <c r="FM5" i="18" s="1"/>
  <c r="FE5" i="2"/>
  <c r="FE5" i="6" a="1"/>
  <c r="FE5" i="6" s="1"/>
  <c r="FE5" i="8" a="1"/>
  <c r="FE5" i="8" s="1"/>
  <c r="FE5" i="18" a="1"/>
  <c r="FE5" i="18" s="1"/>
  <c r="EW5" i="2"/>
  <c r="EW5" i="6" a="1"/>
  <c r="EW5" i="6" s="1"/>
  <c r="EW5" i="18" a="1"/>
  <c r="EW5" i="18" s="1"/>
  <c r="EW5" i="8" a="1"/>
  <c r="EW5" i="8" s="1"/>
  <c r="EO5" i="2"/>
  <c r="EO5" i="6" a="1"/>
  <c r="EO5" i="6" s="1"/>
  <c r="EO5" i="8" a="1"/>
  <c r="EO5" i="8" s="1"/>
  <c r="EO5" i="18"/>
  <c r="EG5" i="2"/>
  <c r="EG5" i="6" a="1"/>
  <c r="EG5" i="6" s="1"/>
  <c r="EG5" i="8" a="1"/>
  <c r="EG5" i="8" s="1"/>
  <c r="EG5" i="18"/>
  <c r="DY5" i="2"/>
  <c r="DY5" i="6" a="1"/>
  <c r="DY5" i="6" s="1"/>
  <c r="DY5" i="8" a="1"/>
  <c r="DY5" i="8" s="1"/>
  <c r="DY5" i="18"/>
  <c r="DQ5" i="2"/>
  <c r="DQ5" i="6" a="1"/>
  <c r="DQ5" i="6" s="1"/>
  <c r="DQ5" i="8" a="1"/>
  <c r="DQ5" i="8" s="1"/>
  <c r="DQ5" i="18"/>
  <c r="DI5" i="2"/>
  <c r="DI5" i="6" a="1"/>
  <c r="DI5" i="6" s="1"/>
  <c r="DI5" i="8" a="1"/>
  <c r="DI5" i="8" s="1"/>
  <c r="DI5" i="18"/>
  <c r="DA5" i="2"/>
  <c r="DA5" i="6" a="1"/>
  <c r="DA5" i="6" s="1"/>
  <c r="DA5" i="8" a="1"/>
  <c r="DA5" i="8" s="1"/>
  <c r="DA5" i="18"/>
  <c r="CS5" i="2"/>
  <c r="CS5" i="6" a="1"/>
  <c r="CS5" i="6" s="1"/>
  <c r="CS5" i="8" a="1"/>
  <c r="CS5" i="8" s="1"/>
  <c r="CS5" i="18"/>
  <c r="CK5" i="2"/>
  <c r="CK5" i="6" a="1"/>
  <c r="CK5" i="6" s="1"/>
  <c r="CK5" i="8" a="1"/>
  <c r="CK5" i="8" s="1"/>
  <c r="CK5" i="18"/>
  <c r="CC5" i="2"/>
  <c r="CC5" i="6" a="1"/>
  <c r="CC5" i="6" s="1"/>
  <c r="CC5" i="8" a="1"/>
  <c r="CC5" i="8" s="1"/>
  <c r="CC5" i="18"/>
  <c r="BU5" i="2"/>
  <c r="BU5" i="6" a="1"/>
  <c r="BU5" i="6" s="1"/>
  <c r="BU5" i="8" a="1"/>
  <c r="BU5" i="8" s="1"/>
  <c r="BU5" i="18"/>
  <c r="BM5" i="2"/>
  <c r="BM5" i="6" a="1"/>
  <c r="BM5" i="6" s="1"/>
  <c r="BM5" i="8" a="1"/>
  <c r="BM5" i="8" s="1"/>
  <c r="BM5" i="18"/>
  <c r="BE5" i="2"/>
  <c r="BE5" i="6" a="1"/>
  <c r="BE5" i="6" s="1"/>
  <c r="BE5" i="8" a="1"/>
  <c r="BE5" i="8" s="1"/>
  <c r="BE5" i="18"/>
  <c r="AW5" i="2"/>
  <c r="AW5" i="6" a="1"/>
  <c r="AW5" i="6" s="1"/>
  <c r="AW5" i="8" a="1"/>
  <c r="AW5" i="8" s="1"/>
  <c r="AW5" i="18"/>
  <c r="AO5" i="2"/>
  <c r="AO5" i="6" a="1"/>
  <c r="AO5" i="6" s="1"/>
  <c r="AO5" i="8" a="1"/>
  <c r="AO5" i="8" s="1"/>
  <c r="AO5" i="18"/>
  <c r="AG5" i="2"/>
  <c r="AG5" i="6" a="1"/>
  <c r="AG5" i="6" s="1"/>
  <c r="AG5" i="8" a="1"/>
  <c r="AG5" i="8" s="1"/>
  <c r="AG5" i="18"/>
  <c r="Y5" i="2"/>
  <c r="Y5" i="6" a="1"/>
  <c r="Y5" i="6" s="1"/>
  <c r="Y5" i="8" a="1"/>
  <c r="Y5" i="8" s="1"/>
  <c r="Y5" i="18"/>
  <c r="I5" i="2"/>
  <c r="I5" i="6" a="1"/>
  <c r="I5" i="6" s="1"/>
  <c r="I5" i="8" a="1"/>
  <c r="I5" i="8" s="1"/>
  <c r="I5" i="18"/>
  <c r="M13" i="2"/>
  <c r="M13" i="6" a="1"/>
  <c r="M13" i="6" s="1"/>
  <c r="M13" i="8" a="1"/>
  <c r="M13" i="8" s="1"/>
  <c r="M13" i="18"/>
  <c r="E13" i="2"/>
  <c r="E13" i="6" a="1"/>
  <c r="E13" i="6" s="1"/>
  <c r="E13" i="8" a="1"/>
  <c r="E13" i="8" s="1"/>
  <c r="E13" i="18"/>
  <c r="GQ12" i="2"/>
  <c r="GQ12" i="6" a="1"/>
  <c r="GQ12" i="6" s="1"/>
  <c r="GQ12" i="8" a="1"/>
  <c r="GQ12" i="8" s="1"/>
  <c r="GQ12" i="18" a="1"/>
  <c r="GQ12" i="18" s="1"/>
  <c r="GI12" i="2"/>
  <c r="GI12" i="6" a="1"/>
  <c r="GI12" i="6" s="1"/>
  <c r="GI12" i="18" a="1"/>
  <c r="GI12" i="18" s="1"/>
  <c r="GI12" i="8" a="1"/>
  <c r="GI12" i="8" s="1"/>
  <c r="GA12" i="2"/>
  <c r="GA12" i="6" a="1"/>
  <c r="GA12" i="6" s="1"/>
  <c r="GA12" i="8" a="1"/>
  <c r="GA12" i="8" s="1"/>
  <c r="GA12" i="18" a="1"/>
  <c r="GA12" i="18" s="1"/>
  <c r="FS12" i="2"/>
  <c r="FS12" i="6" a="1"/>
  <c r="FS12" i="6" s="1"/>
  <c r="FS12" i="8" a="1"/>
  <c r="FS12" i="8" s="1"/>
  <c r="FS12" i="18" a="1"/>
  <c r="FS12" i="18" s="1"/>
  <c r="FK12" i="2"/>
  <c r="FK12" i="6" a="1"/>
  <c r="FK12" i="6" s="1"/>
  <c r="FK12" i="8" a="1"/>
  <c r="FK12" i="8" s="1"/>
  <c r="FK12" i="18" a="1"/>
  <c r="FK12" i="18" s="1"/>
  <c r="FC12" i="2"/>
  <c r="FC12" i="6" a="1"/>
  <c r="FC12" i="6" s="1"/>
  <c r="FC12" i="8" a="1"/>
  <c r="FC12" i="8" s="1"/>
  <c r="FC12" i="18" a="1"/>
  <c r="FC12" i="18" s="1"/>
  <c r="EU12" i="2"/>
  <c r="EU12" i="6" a="1"/>
  <c r="EU12" i="6" s="1"/>
  <c r="EU12" i="8" a="1"/>
  <c r="EU12" i="8" s="1"/>
  <c r="EU12" i="18" a="1"/>
  <c r="EU12" i="18" s="1"/>
  <c r="EM12" i="2"/>
  <c r="EM12" i="6" a="1"/>
  <c r="EM12" i="6" s="1"/>
  <c r="EM12" i="8" a="1"/>
  <c r="EM12" i="8" s="1"/>
  <c r="EM12" i="18"/>
  <c r="EE12" i="2"/>
  <c r="EE12" i="6" a="1"/>
  <c r="EE12" i="6" s="1"/>
  <c r="EE12" i="8" a="1"/>
  <c r="EE12" i="8" s="1"/>
  <c r="EE12" i="18"/>
  <c r="DW12" i="2"/>
  <c r="DW12" i="6" a="1"/>
  <c r="DW12" i="6" s="1"/>
  <c r="DW12" i="8" a="1"/>
  <c r="DW12" i="8" s="1"/>
  <c r="DW12" i="18"/>
  <c r="DO12" i="2"/>
  <c r="DO12" i="6" a="1"/>
  <c r="DO12" i="6" s="1"/>
  <c r="DO12" i="8" a="1"/>
  <c r="DO12" i="8" s="1"/>
  <c r="DO12" i="18"/>
  <c r="DG12" i="2"/>
  <c r="DG12" i="6" a="1"/>
  <c r="DG12" i="6" s="1"/>
  <c r="DG12" i="8" a="1"/>
  <c r="DG12" i="8" s="1"/>
  <c r="DG12" i="18"/>
  <c r="CY12" i="2"/>
  <c r="CY12" i="6" a="1"/>
  <c r="CY12" i="6" s="1"/>
  <c r="CY12" i="8" a="1"/>
  <c r="CY12" i="8" s="1"/>
  <c r="CY12" i="18"/>
  <c r="CQ12" i="2"/>
  <c r="CQ12" i="6" a="1"/>
  <c r="CQ12" i="6" s="1"/>
  <c r="CQ12" i="8" a="1"/>
  <c r="CQ12" i="8" s="1"/>
  <c r="CQ12" i="18"/>
  <c r="CI12" i="2"/>
  <c r="CI12" i="6" a="1"/>
  <c r="CI12" i="6" s="1"/>
  <c r="CI12" i="8" a="1"/>
  <c r="CI12" i="8" s="1"/>
  <c r="CI12" i="18"/>
  <c r="CA12" i="2"/>
  <c r="CA12" i="6" a="1"/>
  <c r="CA12" i="6" s="1"/>
  <c r="CA12" i="8" a="1"/>
  <c r="CA12" i="8" s="1"/>
  <c r="CA12" i="18"/>
  <c r="BS12" i="2"/>
  <c r="BS12" i="6" a="1"/>
  <c r="BS12" i="6" s="1"/>
  <c r="BS12" i="8" a="1"/>
  <c r="BS12" i="8" s="1"/>
  <c r="BS12" i="18"/>
  <c r="BK12" i="2"/>
  <c r="BK12" i="6" a="1"/>
  <c r="BK12" i="6" s="1"/>
  <c r="BK12" i="8" a="1"/>
  <c r="BK12" i="8" s="1"/>
  <c r="BK12" i="18"/>
  <c r="BC12" i="2"/>
  <c r="BC12" i="6" a="1"/>
  <c r="BC12" i="6" s="1"/>
  <c r="BC12" i="8" a="1"/>
  <c r="BC12" i="8" s="1"/>
  <c r="BC12" i="18"/>
  <c r="AU12" i="2"/>
  <c r="AU12" i="6" a="1"/>
  <c r="AU12" i="6" s="1"/>
  <c r="AU12" i="8" a="1"/>
  <c r="AU12" i="8" s="1"/>
  <c r="AU12" i="18"/>
  <c r="AM12" i="2"/>
  <c r="AM12" i="6" a="1"/>
  <c r="AM12" i="6" s="1"/>
  <c r="AM12" i="8" a="1"/>
  <c r="AM12" i="8" s="1"/>
  <c r="AM12" i="18"/>
  <c r="AE12" i="2"/>
  <c r="AE12" i="6" a="1"/>
  <c r="AE12" i="6" s="1"/>
  <c r="AE12" i="8" a="1"/>
  <c r="AE12" i="8" s="1"/>
  <c r="AE12" i="18"/>
  <c r="W12" i="2"/>
  <c r="W12" i="6" a="1"/>
  <c r="W12" i="6" s="1"/>
  <c r="W12" i="8" a="1"/>
  <c r="W12" i="8" s="1"/>
  <c r="W12" i="18"/>
  <c r="O12" i="2"/>
  <c r="O12" i="6" a="1"/>
  <c r="O12" i="6" s="1"/>
  <c r="O12" i="8" a="1"/>
  <c r="O12" i="8" s="1"/>
  <c r="O12" i="18"/>
  <c r="G12" i="2"/>
  <c r="G12" i="6" a="1"/>
  <c r="G12" i="6" s="1"/>
  <c r="G12" i="8" a="1"/>
  <c r="G12" i="8" s="1"/>
  <c r="G12" i="18"/>
  <c r="GS11" i="2"/>
  <c r="GS11" i="6" a="1"/>
  <c r="GS11" i="6" s="1"/>
  <c r="GS11" i="8" a="1"/>
  <c r="GS11" i="8" s="1"/>
  <c r="GS11" i="18" a="1"/>
  <c r="GS11" i="18" s="1"/>
  <c r="GK11" i="2"/>
  <c r="GK11" i="6" a="1"/>
  <c r="GK11" i="6" s="1"/>
  <c r="GK11" i="8" a="1"/>
  <c r="GK11" i="8" s="1"/>
  <c r="GK11" i="18" a="1"/>
  <c r="GK11" i="18" s="1"/>
  <c r="GC11" i="2"/>
  <c r="GC11" i="6" a="1"/>
  <c r="GC11" i="6" s="1"/>
  <c r="GC11" i="8" a="1"/>
  <c r="GC11" i="8" s="1"/>
  <c r="GC11" i="18" a="1"/>
  <c r="GC11" i="18" s="1"/>
  <c r="FU11" i="2"/>
  <c r="FU11" i="6" a="1"/>
  <c r="FU11" i="6" s="1"/>
  <c r="FU11" i="8" a="1"/>
  <c r="FU11" i="8" s="1"/>
  <c r="FU11" i="18" a="1"/>
  <c r="FU11" i="18" s="1"/>
  <c r="FM11" i="2"/>
  <c r="FM11" i="6" a="1"/>
  <c r="FM11" i="6" s="1"/>
  <c r="FM11" i="8" a="1"/>
  <c r="FM11" i="8" s="1"/>
  <c r="FM11" i="18" a="1"/>
  <c r="FM11" i="18" s="1"/>
  <c r="FE11" i="2"/>
  <c r="FE11" i="6" a="1"/>
  <c r="FE11" i="6" s="1"/>
  <c r="FE11" i="8" a="1"/>
  <c r="FE11" i="8" s="1"/>
  <c r="FE11" i="18" a="1"/>
  <c r="FE11" i="18" s="1"/>
  <c r="EW11" i="2"/>
  <c r="EW11" i="6" a="1"/>
  <c r="EW11" i="6" s="1"/>
  <c r="EW11" i="8" a="1"/>
  <c r="EW11" i="8" s="1"/>
  <c r="EW11" i="18" a="1"/>
  <c r="EW11" i="18" s="1"/>
  <c r="EO11" i="2"/>
  <c r="EO11" i="6" a="1"/>
  <c r="EO11" i="6" s="1"/>
  <c r="EO11" i="8" a="1"/>
  <c r="EO11" i="8" s="1"/>
  <c r="EO11" i="18"/>
  <c r="EG11" i="2"/>
  <c r="EG11" i="6" a="1"/>
  <c r="EG11" i="6" s="1"/>
  <c r="EG11" i="8" a="1"/>
  <c r="EG11" i="8" s="1"/>
  <c r="EG11" i="18"/>
  <c r="DY11" i="2"/>
  <c r="DY11" i="6" a="1"/>
  <c r="DY11" i="6" s="1"/>
  <c r="DY11" i="8" a="1"/>
  <c r="DY11" i="8" s="1"/>
  <c r="DY11" i="18"/>
  <c r="DQ11" i="2"/>
  <c r="DQ11" i="6" a="1"/>
  <c r="DQ11" i="6" s="1"/>
  <c r="DQ11" i="8" a="1"/>
  <c r="DQ11" i="8" s="1"/>
  <c r="DQ11" i="18"/>
  <c r="DI11" i="2"/>
  <c r="DI11" i="6" a="1"/>
  <c r="DI11" i="6" s="1"/>
  <c r="DI11" i="8" a="1"/>
  <c r="DI11" i="8" s="1"/>
  <c r="DI11" i="18"/>
  <c r="DA11" i="2"/>
  <c r="DA11" i="6" a="1"/>
  <c r="DA11" i="6" s="1"/>
  <c r="DA11" i="8" a="1"/>
  <c r="DA11" i="8" s="1"/>
  <c r="DA11" i="18"/>
  <c r="CS11" i="2"/>
  <c r="CS11" i="6" a="1"/>
  <c r="CS11" i="6" s="1"/>
  <c r="CS11" i="8" a="1"/>
  <c r="CS11" i="8" s="1"/>
  <c r="CS11" i="18"/>
  <c r="CK11" i="2"/>
  <c r="CK11" i="6" a="1"/>
  <c r="CK11" i="6" s="1"/>
  <c r="CK11" i="8" a="1"/>
  <c r="CK11" i="8" s="1"/>
  <c r="CK11" i="18"/>
  <c r="CC11" i="2"/>
  <c r="CC11" i="6" a="1"/>
  <c r="CC11" i="6" s="1"/>
  <c r="CC11" i="8" a="1"/>
  <c r="CC11" i="8" s="1"/>
  <c r="CC11" i="18"/>
  <c r="BU11" i="2"/>
  <c r="BU11" i="6" a="1"/>
  <c r="BU11" i="6" s="1"/>
  <c r="BU11" i="8" a="1"/>
  <c r="BU11" i="8" s="1"/>
  <c r="BU11" i="18"/>
  <c r="BM11" i="2"/>
  <c r="BM11" i="6" a="1"/>
  <c r="BM11" i="6" s="1"/>
  <c r="BM11" i="8" a="1"/>
  <c r="BM11" i="8" s="1"/>
  <c r="BM11" i="18"/>
  <c r="BE11" i="2"/>
  <c r="BE11" i="6" a="1"/>
  <c r="BE11" i="6" s="1"/>
  <c r="BE11" i="8" a="1"/>
  <c r="BE11" i="8" s="1"/>
  <c r="BE11" i="18"/>
  <c r="AW11" i="2"/>
  <c r="AW11" i="6" a="1"/>
  <c r="AW11" i="6" s="1"/>
  <c r="AW11" i="8" a="1"/>
  <c r="AW11" i="8" s="1"/>
  <c r="AW11" i="18"/>
  <c r="AO11" i="2"/>
  <c r="AO11" i="6" a="1"/>
  <c r="AO11" i="6" s="1"/>
  <c r="AO11" i="8" a="1"/>
  <c r="AO11" i="8" s="1"/>
  <c r="AO11" i="18"/>
  <c r="AG11" i="2"/>
  <c r="AG11" i="6" a="1"/>
  <c r="AG11" i="6" s="1"/>
  <c r="AG11" i="8" a="1"/>
  <c r="AG11" i="8" s="1"/>
  <c r="AG11" i="18"/>
  <c r="Y11" i="2"/>
  <c r="Y11" i="6" a="1"/>
  <c r="Y11" i="6" s="1"/>
  <c r="Y11" i="8" a="1"/>
  <c r="Y11" i="8" s="1"/>
  <c r="Y11" i="18"/>
  <c r="Q11" i="2"/>
  <c r="Q11" i="6" a="1"/>
  <c r="Q11" i="6" s="1"/>
  <c r="Q11" i="8" a="1"/>
  <c r="Q11" i="8" s="1"/>
  <c r="Q11" i="18"/>
  <c r="I11" i="2"/>
  <c r="I11" i="6" a="1"/>
  <c r="I11" i="6" s="1"/>
  <c r="I11" i="8" a="1"/>
  <c r="I11" i="8" s="1"/>
  <c r="I11" i="18"/>
  <c r="GU10" i="2"/>
  <c r="GU10" i="6" a="1"/>
  <c r="GU10" i="6" s="1"/>
  <c r="GU10" i="8" a="1"/>
  <c r="GU10" i="8" s="1"/>
  <c r="GU10" i="18" a="1"/>
  <c r="GU10" i="18" s="1"/>
  <c r="GM10" i="2"/>
  <c r="GM10" i="6" a="1"/>
  <c r="GM10" i="6" s="1"/>
  <c r="GM10" i="8" a="1"/>
  <c r="GM10" i="8" s="1"/>
  <c r="GM10" i="18" a="1"/>
  <c r="GM10" i="18" s="1"/>
  <c r="GE10" i="2"/>
  <c r="GE10" i="6" a="1"/>
  <c r="GE10" i="6" s="1"/>
  <c r="GE10" i="8" a="1"/>
  <c r="GE10" i="8" s="1"/>
  <c r="GE10" i="18" a="1"/>
  <c r="GE10" i="18" s="1"/>
  <c r="FW10" i="2"/>
  <c r="FW10" i="6" a="1"/>
  <c r="FW10" i="6" s="1"/>
  <c r="FW10" i="8" a="1"/>
  <c r="FW10" i="8" s="1"/>
  <c r="FW10" i="18" a="1"/>
  <c r="FW10" i="18" s="1"/>
  <c r="FO10" i="2"/>
  <c r="FO10" i="6" a="1"/>
  <c r="FO10" i="6" s="1"/>
  <c r="FO10" i="8" a="1"/>
  <c r="FO10" i="8" s="1"/>
  <c r="FO10" i="18" a="1"/>
  <c r="FO10" i="18" s="1"/>
  <c r="FG10" i="2"/>
  <c r="FG10" i="6" a="1"/>
  <c r="FG10" i="6" s="1"/>
  <c r="FG10" i="8" a="1"/>
  <c r="FG10" i="8" s="1"/>
  <c r="FG10" i="18" a="1"/>
  <c r="FG10" i="18" s="1"/>
  <c r="EY10" i="2"/>
  <c r="EY10" i="6" a="1"/>
  <c r="EY10" i="6" s="1"/>
  <c r="EY10" i="8" a="1"/>
  <c r="EY10" i="8" s="1"/>
  <c r="EY10" i="18" a="1"/>
  <c r="EY10" i="18" s="1"/>
  <c r="EQ10" i="2"/>
  <c r="EQ10" i="6" a="1"/>
  <c r="EQ10" i="6" s="1"/>
  <c r="EQ10" i="8" a="1"/>
  <c r="EQ10" i="8" s="1"/>
  <c r="EQ10" i="18" a="1"/>
  <c r="EQ10" i="18" s="1"/>
  <c r="EI10" i="2"/>
  <c r="EI10" i="6" a="1"/>
  <c r="EI10" i="6" s="1"/>
  <c r="EI10" i="8" a="1"/>
  <c r="EI10" i="8" s="1"/>
  <c r="EI10" i="18"/>
  <c r="EA10" i="2"/>
  <c r="EA10" i="6" a="1"/>
  <c r="EA10" i="6" s="1"/>
  <c r="EA10" i="8" a="1"/>
  <c r="EA10" i="8" s="1"/>
  <c r="EA10" i="18"/>
  <c r="DS10" i="2"/>
  <c r="DS10" i="6" a="1"/>
  <c r="DS10" i="6" s="1"/>
  <c r="DS10" i="8" a="1"/>
  <c r="DS10" i="8" s="1"/>
  <c r="DS10" i="18"/>
  <c r="DK10" i="2"/>
  <c r="DK10" i="6" a="1"/>
  <c r="DK10" i="6" s="1"/>
  <c r="DK10" i="8" a="1"/>
  <c r="DK10" i="8" s="1"/>
  <c r="DK10" i="18"/>
  <c r="DC10" i="2"/>
  <c r="DC10" i="6" a="1"/>
  <c r="DC10" i="6" s="1"/>
  <c r="DC10" i="8" a="1"/>
  <c r="DC10" i="8" s="1"/>
  <c r="DC10" i="18"/>
  <c r="CU10" i="2"/>
  <c r="CU10" i="6" a="1"/>
  <c r="CU10" i="6" s="1"/>
  <c r="CU10" i="8" a="1"/>
  <c r="CU10" i="8" s="1"/>
  <c r="CU10" i="18"/>
  <c r="CM10" i="2"/>
  <c r="CM10" i="6" a="1"/>
  <c r="CM10" i="6" s="1"/>
  <c r="CM10" i="8" a="1"/>
  <c r="CM10" i="8" s="1"/>
  <c r="CM10" i="18"/>
  <c r="CE10" i="2"/>
  <c r="CE10" i="6" a="1"/>
  <c r="CE10" i="6" s="1"/>
  <c r="CE10" i="8" a="1"/>
  <c r="CE10" i="8" s="1"/>
  <c r="CE10" i="18"/>
  <c r="BW10" i="2"/>
  <c r="BW10" i="6" a="1"/>
  <c r="BW10" i="6" s="1"/>
  <c r="BW10" i="8" a="1"/>
  <c r="BW10" i="8" s="1"/>
  <c r="BW10" i="18"/>
  <c r="BO10" i="2"/>
  <c r="BO10" i="6" a="1"/>
  <c r="BO10" i="6" s="1"/>
  <c r="BO10" i="8" a="1"/>
  <c r="BO10" i="8" s="1"/>
  <c r="BO10" i="18"/>
  <c r="BG10" i="2"/>
  <c r="BG10" i="6" a="1"/>
  <c r="BG10" i="6" s="1"/>
  <c r="BG10" i="8" a="1"/>
  <c r="BG10" i="8" s="1"/>
  <c r="BG10" i="18"/>
  <c r="AY10" i="2"/>
  <c r="AY10" i="6" a="1"/>
  <c r="AY10" i="6" s="1"/>
  <c r="AY10" i="8" a="1"/>
  <c r="AY10" i="8" s="1"/>
  <c r="AY10" i="18"/>
  <c r="AQ10" i="2"/>
  <c r="AQ10" i="6" a="1"/>
  <c r="AQ10" i="6" s="1"/>
  <c r="AQ10" i="8" a="1"/>
  <c r="AQ10" i="8" s="1"/>
  <c r="AQ10" i="18"/>
  <c r="AI10" i="2"/>
  <c r="AI10" i="6" a="1"/>
  <c r="AI10" i="6" s="1"/>
  <c r="AI10" i="8" a="1"/>
  <c r="AI10" i="8" s="1"/>
  <c r="AI10" i="18"/>
  <c r="AA10" i="2"/>
  <c r="AA10" i="6" a="1"/>
  <c r="AA10" i="6" s="1"/>
  <c r="AA10" i="8" a="1"/>
  <c r="AA10" i="8" s="1"/>
  <c r="AA10" i="18"/>
  <c r="S10" i="2"/>
  <c r="S10" i="6" a="1"/>
  <c r="S10" i="6" s="1"/>
  <c r="S10" i="8" a="1"/>
  <c r="S10" i="8" s="1"/>
  <c r="S10" i="18"/>
  <c r="K10" i="2"/>
  <c r="K10" i="6" a="1"/>
  <c r="K10" i="6" s="1"/>
  <c r="K10" i="8" a="1"/>
  <c r="K10" i="8" s="1"/>
  <c r="K10" i="18"/>
  <c r="GW9" i="2"/>
  <c r="GW9" i="6" a="1"/>
  <c r="GW9" i="6" s="1"/>
  <c r="GW9" i="8" a="1"/>
  <c r="GW9" i="8" s="1"/>
  <c r="GW9" i="18" a="1"/>
  <c r="GW9" i="18" s="1"/>
  <c r="GO9" i="2"/>
  <c r="GO9" i="6" a="1"/>
  <c r="GO9" i="6" s="1"/>
  <c r="GO9" i="8" a="1"/>
  <c r="GO9" i="8" s="1"/>
  <c r="GO9" i="18" a="1"/>
  <c r="GO9" i="18" s="1"/>
  <c r="GG9" i="2"/>
  <c r="GG9" i="6" a="1"/>
  <c r="GG9" i="6" s="1"/>
  <c r="GG9" i="18" a="1"/>
  <c r="GG9" i="18" s="1"/>
  <c r="GG9" i="8" a="1"/>
  <c r="GG9" i="8" s="1"/>
  <c r="FY9" i="2"/>
  <c r="FY9" i="6" a="1"/>
  <c r="FY9" i="6" s="1"/>
  <c r="FY9" i="8" a="1"/>
  <c r="FY9" i="8" s="1"/>
  <c r="FY9" i="18" a="1"/>
  <c r="FY9" i="18" s="1"/>
  <c r="FQ9" i="2"/>
  <c r="FQ9" i="6" a="1"/>
  <c r="FQ9" i="6" s="1"/>
  <c r="FQ9" i="18" a="1"/>
  <c r="FQ9" i="18" s="1"/>
  <c r="FQ9" i="8" a="1"/>
  <c r="FQ9" i="8" s="1"/>
  <c r="FI9" i="2"/>
  <c r="FI9" i="6" a="1"/>
  <c r="FI9" i="6" s="1"/>
  <c r="FI9" i="8" a="1"/>
  <c r="FI9" i="8" s="1"/>
  <c r="FI9" i="18" a="1"/>
  <c r="FI9" i="18" s="1"/>
  <c r="FA9" i="2"/>
  <c r="FA9" i="6" a="1"/>
  <c r="FA9" i="6" s="1"/>
  <c r="FA9" i="18" a="1"/>
  <c r="FA9" i="18" s="1"/>
  <c r="FA9" i="8" a="1"/>
  <c r="FA9" i="8" s="1"/>
  <c r="ES9" i="2"/>
  <c r="ES9" i="6" a="1"/>
  <c r="ES9" i="6" s="1"/>
  <c r="ES9" i="18" a="1"/>
  <c r="ES9" i="18" s="1"/>
  <c r="ES9" i="8" a="1"/>
  <c r="ES9" i="8" s="1"/>
  <c r="EK9" i="2"/>
  <c r="EK9" i="6" a="1"/>
  <c r="EK9" i="6" s="1"/>
  <c r="EK9" i="8" a="1"/>
  <c r="EK9" i="8" s="1"/>
  <c r="EK9" i="18"/>
  <c r="EC9" i="2"/>
  <c r="EC9" i="6" a="1"/>
  <c r="EC9" i="6" s="1"/>
  <c r="EC9" i="8" a="1"/>
  <c r="EC9" i="8" s="1"/>
  <c r="EC9" i="18"/>
  <c r="DU9" i="2"/>
  <c r="DU9" i="6" a="1"/>
  <c r="DU9" i="6" s="1"/>
  <c r="DU9" i="8" a="1"/>
  <c r="DU9" i="8" s="1"/>
  <c r="DU9" i="18"/>
  <c r="DM9" i="2"/>
  <c r="DM9" i="6" a="1"/>
  <c r="DM9" i="6" s="1"/>
  <c r="DM9" i="8" a="1"/>
  <c r="DM9" i="8" s="1"/>
  <c r="DM9" i="18"/>
  <c r="DE9" i="2"/>
  <c r="DE9" i="6" a="1"/>
  <c r="DE9" i="6" s="1"/>
  <c r="DE9" i="8" a="1"/>
  <c r="DE9" i="8" s="1"/>
  <c r="DE9" i="18"/>
  <c r="CW9" i="2"/>
  <c r="CW9" i="6" a="1"/>
  <c r="CW9" i="6" s="1"/>
  <c r="CW9" i="8" a="1"/>
  <c r="CW9" i="8" s="1"/>
  <c r="CW9" i="18"/>
  <c r="CO9" i="2"/>
  <c r="CO9" i="6" a="1"/>
  <c r="CO9" i="6" s="1"/>
  <c r="CO9" i="8" a="1"/>
  <c r="CO9" i="8" s="1"/>
  <c r="CO9" i="18"/>
  <c r="CG9" i="2"/>
  <c r="CG9" i="6" a="1"/>
  <c r="CG9" i="6" s="1"/>
  <c r="CG9" i="8" a="1"/>
  <c r="CG9" i="8" s="1"/>
  <c r="CG9" i="18"/>
  <c r="BY9" i="2"/>
  <c r="BY9" i="6" a="1"/>
  <c r="BY9" i="6" s="1"/>
  <c r="BY9" i="8" a="1"/>
  <c r="BY9" i="8" s="1"/>
  <c r="BY9" i="18"/>
  <c r="BQ9" i="2"/>
  <c r="BQ9" i="6" a="1"/>
  <c r="BQ9" i="6" s="1"/>
  <c r="BQ9" i="8" a="1"/>
  <c r="BQ9" i="8" s="1"/>
  <c r="BQ9" i="18"/>
  <c r="BI9" i="2"/>
  <c r="BI9" i="6" a="1"/>
  <c r="BI9" i="6" s="1"/>
  <c r="BI9" i="8" a="1"/>
  <c r="BI9" i="8" s="1"/>
  <c r="BI9" i="18"/>
  <c r="BA9" i="2"/>
  <c r="BA9" i="6" a="1"/>
  <c r="BA9" i="6" s="1"/>
  <c r="BA9" i="8" a="1"/>
  <c r="BA9" i="8" s="1"/>
  <c r="BA9" i="18"/>
  <c r="AS9" i="2"/>
  <c r="AS9" i="6" a="1"/>
  <c r="AS9" i="6" s="1"/>
  <c r="AS9" i="8" a="1"/>
  <c r="AS9" i="8" s="1"/>
  <c r="AS9" i="18"/>
  <c r="AK9" i="2"/>
  <c r="AK9" i="6" a="1"/>
  <c r="AK9" i="6" s="1"/>
  <c r="AK9" i="8" a="1"/>
  <c r="AK9" i="8" s="1"/>
  <c r="AK9" i="18"/>
  <c r="AC9" i="2"/>
  <c r="AC9" i="6" a="1"/>
  <c r="AC9" i="6" s="1"/>
  <c r="AC9" i="8" a="1"/>
  <c r="AC9" i="8" s="1"/>
  <c r="AC9" i="18"/>
  <c r="U9" i="2"/>
  <c r="U9" i="6" a="1"/>
  <c r="U9" i="6" s="1"/>
  <c r="U9" i="8" a="1"/>
  <c r="U9" i="8" s="1"/>
  <c r="U9" i="18"/>
  <c r="M9" i="2"/>
  <c r="M9" i="6" a="1"/>
  <c r="M9" i="6" s="1"/>
  <c r="M9" i="8" a="1"/>
  <c r="M9" i="8" s="1"/>
  <c r="M9" i="18"/>
  <c r="E9" i="2"/>
  <c r="E9" i="6" a="1"/>
  <c r="E9" i="6" s="1"/>
  <c r="E9" i="8" a="1"/>
  <c r="E9" i="8" s="1"/>
  <c r="E9" i="18"/>
  <c r="GQ8" i="2"/>
  <c r="GQ8" i="6" a="1"/>
  <c r="GQ8" i="6" s="1"/>
  <c r="GQ8" i="8" a="1"/>
  <c r="GQ8" i="8" s="1"/>
  <c r="GQ8" i="18" a="1"/>
  <c r="GQ8" i="18" s="1"/>
  <c r="GI8" i="2"/>
  <c r="GI8" i="6" a="1"/>
  <c r="GI8" i="6" s="1"/>
  <c r="GI8" i="8" a="1"/>
  <c r="GI8" i="8" s="1"/>
  <c r="GI8" i="18" a="1"/>
  <c r="GI8" i="18" s="1"/>
  <c r="GA8" i="2"/>
  <c r="GA8" i="6" a="1"/>
  <c r="GA8" i="6" s="1"/>
  <c r="GA8" i="18" a="1"/>
  <c r="GA8" i="18" s="1"/>
  <c r="GA8" i="8" a="1"/>
  <c r="GA8" i="8" s="1"/>
  <c r="FS8" i="2"/>
  <c r="FS8" i="6" a="1"/>
  <c r="FS8" i="6" s="1"/>
  <c r="FS8" i="18" a="1"/>
  <c r="FS8" i="18" s="1"/>
  <c r="FS8" i="8" a="1"/>
  <c r="FS8" i="8" s="1"/>
  <c r="FK8" i="2"/>
  <c r="FK8" i="6" a="1"/>
  <c r="FK8" i="6" s="1"/>
  <c r="FK8" i="8" a="1"/>
  <c r="FK8" i="8" s="1"/>
  <c r="FK8" i="18" a="1"/>
  <c r="FK8" i="18" s="1"/>
  <c r="FC8" i="2"/>
  <c r="FC8" i="6" a="1"/>
  <c r="FC8" i="6" s="1"/>
  <c r="FC8" i="8" a="1"/>
  <c r="FC8" i="8" s="1"/>
  <c r="FC8" i="18" a="1"/>
  <c r="FC8" i="18" s="1"/>
  <c r="EU8" i="2"/>
  <c r="EU8" i="6" a="1"/>
  <c r="EU8" i="6" s="1"/>
  <c r="EU8" i="8" a="1"/>
  <c r="EU8" i="8" s="1"/>
  <c r="EU8" i="18" a="1"/>
  <c r="EU8" i="18" s="1"/>
  <c r="EM8" i="2"/>
  <c r="EM8" i="6" a="1"/>
  <c r="EM8" i="6" s="1"/>
  <c r="EM8" i="8" a="1"/>
  <c r="EM8" i="8" s="1"/>
  <c r="EM8" i="18"/>
  <c r="EE8" i="2"/>
  <c r="EE8" i="6" a="1"/>
  <c r="EE8" i="6" s="1"/>
  <c r="EE8" i="8" a="1"/>
  <c r="EE8" i="8" s="1"/>
  <c r="EE8" i="18"/>
  <c r="DW8" i="2"/>
  <c r="DW8" i="6" a="1"/>
  <c r="DW8" i="6" s="1"/>
  <c r="DW8" i="8" a="1"/>
  <c r="DW8" i="8" s="1"/>
  <c r="DW8" i="18"/>
  <c r="DO8" i="2"/>
  <c r="DO8" i="6" a="1"/>
  <c r="DO8" i="6" s="1"/>
  <c r="DO8" i="8" a="1"/>
  <c r="DO8" i="8" s="1"/>
  <c r="DO8" i="18"/>
  <c r="DG8" i="2"/>
  <c r="DG8" i="6" a="1"/>
  <c r="DG8" i="6" s="1"/>
  <c r="DG8" i="8" a="1"/>
  <c r="DG8" i="8" s="1"/>
  <c r="DG8" i="18"/>
  <c r="CY8" i="2"/>
  <c r="CY8" i="6" a="1"/>
  <c r="CY8" i="6" s="1"/>
  <c r="CY8" i="8" a="1"/>
  <c r="CY8" i="8" s="1"/>
  <c r="CY8" i="18"/>
  <c r="CQ8" i="2"/>
  <c r="CQ8" i="6" a="1"/>
  <c r="CQ8" i="6" s="1"/>
  <c r="CQ8" i="8" a="1"/>
  <c r="CQ8" i="8" s="1"/>
  <c r="CQ8" i="18"/>
  <c r="CI8" i="2"/>
  <c r="CI8" i="6" a="1"/>
  <c r="CI8" i="6" s="1"/>
  <c r="CI8" i="8" a="1"/>
  <c r="CI8" i="8" s="1"/>
  <c r="CI8" i="18"/>
  <c r="CA8" i="2"/>
  <c r="CA8" i="6" a="1"/>
  <c r="CA8" i="6" s="1"/>
  <c r="CA8" i="8" a="1"/>
  <c r="CA8" i="8" s="1"/>
  <c r="CA8" i="18"/>
  <c r="BS8" i="2"/>
  <c r="BS8" i="6" a="1"/>
  <c r="BS8" i="6" s="1"/>
  <c r="BS8" i="8" a="1"/>
  <c r="BS8" i="8" s="1"/>
  <c r="BS8" i="18"/>
  <c r="BK8" i="2"/>
  <c r="BK8" i="6" a="1"/>
  <c r="BK8" i="6" s="1"/>
  <c r="BK8" i="8" a="1"/>
  <c r="BK8" i="8" s="1"/>
  <c r="BK8" i="18"/>
  <c r="BC8" i="2"/>
  <c r="BC8" i="6" a="1"/>
  <c r="BC8" i="6" s="1"/>
  <c r="BC8" i="8" a="1"/>
  <c r="BC8" i="8" s="1"/>
  <c r="BC8" i="18"/>
  <c r="AU8" i="2"/>
  <c r="AU8" i="6" a="1"/>
  <c r="AU8" i="6" s="1"/>
  <c r="AU8" i="8" a="1"/>
  <c r="AU8" i="8" s="1"/>
  <c r="AU8" i="18"/>
  <c r="AM8" i="2"/>
  <c r="AM8" i="6" a="1"/>
  <c r="AM8" i="6" s="1"/>
  <c r="AM8" i="8" a="1"/>
  <c r="AM8" i="8" s="1"/>
  <c r="AM8" i="18"/>
  <c r="AE8" i="2"/>
  <c r="AE8" i="6" a="1"/>
  <c r="AE8" i="6" s="1"/>
  <c r="AE8" i="8" a="1"/>
  <c r="AE8" i="8" s="1"/>
  <c r="AE8" i="18"/>
  <c r="W8" i="2"/>
  <c r="W8" i="6" a="1"/>
  <c r="W8" i="6" s="1"/>
  <c r="W8" i="8" a="1"/>
  <c r="W8" i="8" s="1"/>
  <c r="W8" i="18"/>
  <c r="O8" i="2"/>
  <c r="O8" i="6" a="1"/>
  <c r="O8" i="6" s="1"/>
  <c r="O8" i="8" a="1"/>
  <c r="O8" i="8" s="1"/>
  <c r="O8" i="18"/>
  <c r="G8" i="2"/>
  <c r="G8" i="6" a="1"/>
  <c r="G8" i="6" s="1"/>
  <c r="G8" i="8" a="1"/>
  <c r="G8" i="8" s="1"/>
  <c r="G8" i="18"/>
  <c r="GS7" i="2"/>
  <c r="GS7" i="6" a="1"/>
  <c r="GS7" i="6" s="1"/>
  <c r="GS7" i="8" a="1"/>
  <c r="GS7" i="8" s="1"/>
  <c r="GS7" i="18" a="1"/>
  <c r="GS7" i="18" s="1"/>
  <c r="GK7" i="2"/>
  <c r="GK7" i="6" a="1"/>
  <c r="GK7" i="6" s="1"/>
  <c r="GK7" i="8" a="1"/>
  <c r="GK7" i="8" s="1"/>
  <c r="GK7" i="18" a="1"/>
  <c r="GK7" i="18" s="1"/>
  <c r="GC7" i="2"/>
  <c r="GC7" i="6" a="1"/>
  <c r="GC7" i="6" s="1"/>
  <c r="GC7" i="8" a="1"/>
  <c r="GC7" i="8" s="1"/>
  <c r="GC7" i="18" a="1"/>
  <c r="GC7" i="18" s="1"/>
  <c r="FU7" i="2"/>
  <c r="FU7" i="6" a="1"/>
  <c r="FU7" i="6" s="1"/>
  <c r="FU7" i="8" a="1"/>
  <c r="FU7" i="8" s="1"/>
  <c r="FU7" i="18" a="1"/>
  <c r="FU7" i="18" s="1"/>
  <c r="FM7" i="2"/>
  <c r="FM7" i="6" a="1"/>
  <c r="FM7" i="6" s="1"/>
  <c r="FM7" i="8" a="1"/>
  <c r="FM7" i="8" s="1"/>
  <c r="FM7" i="18" a="1"/>
  <c r="FM7" i="18" s="1"/>
  <c r="FE7" i="2"/>
  <c r="FE7" i="6" a="1"/>
  <c r="FE7" i="6" s="1"/>
  <c r="FE7" i="8" a="1"/>
  <c r="FE7" i="8" s="1"/>
  <c r="FE7" i="18" a="1"/>
  <c r="FE7" i="18" s="1"/>
  <c r="EW7" i="2"/>
  <c r="EW7" i="6" a="1"/>
  <c r="EW7" i="6" s="1"/>
  <c r="EW7" i="8" a="1"/>
  <c r="EW7" i="8" s="1"/>
  <c r="EW7" i="18" a="1"/>
  <c r="EW7" i="18" s="1"/>
  <c r="EO7" i="2"/>
  <c r="EO7" i="6" a="1"/>
  <c r="EO7" i="6" s="1"/>
  <c r="EO7" i="8" a="1"/>
  <c r="EO7" i="8" s="1"/>
  <c r="EO7" i="18"/>
  <c r="EG7" i="2"/>
  <c r="EG7" i="6" a="1"/>
  <c r="EG7" i="6" s="1"/>
  <c r="EG7" i="8" a="1"/>
  <c r="EG7" i="8" s="1"/>
  <c r="EG7" i="18"/>
  <c r="DY7" i="2"/>
  <c r="DY7" i="6" a="1"/>
  <c r="DY7" i="6" s="1"/>
  <c r="DY7" i="8" a="1"/>
  <c r="DY7" i="8" s="1"/>
  <c r="DY7" i="18"/>
  <c r="DQ7" i="2"/>
  <c r="DQ7" i="6" a="1"/>
  <c r="DQ7" i="6" s="1"/>
  <c r="DQ7" i="8" a="1"/>
  <c r="DQ7" i="8" s="1"/>
  <c r="DQ7" i="18"/>
  <c r="DI7" i="2"/>
  <c r="DI7" i="6" a="1"/>
  <c r="DI7" i="6" s="1"/>
  <c r="DI7" i="8" a="1"/>
  <c r="DI7" i="8" s="1"/>
  <c r="DI7" i="18"/>
  <c r="DA7" i="2"/>
  <c r="DA7" i="6" a="1"/>
  <c r="DA7" i="6" s="1"/>
  <c r="DA7" i="8" a="1"/>
  <c r="DA7" i="8" s="1"/>
  <c r="DA7" i="18"/>
  <c r="CS7" i="2"/>
  <c r="CS7" i="6" a="1"/>
  <c r="CS7" i="6" s="1"/>
  <c r="CS7" i="8" a="1"/>
  <c r="CS7" i="8" s="1"/>
  <c r="CS7" i="18"/>
  <c r="CK7" i="2"/>
  <c r="CK7" i="6" a="1"/>
  <c r="CK7" i="6" s="1"/>
  <c r="CK7" i="8" a="1"/>
  <c r="CK7" i="8" s="1"/>
  <c r="CK7" i="18"/>
  <c r="CC7" i="2"/>
  <c r="CC7" i="6" a="1"/>
  <c r="CC7" i="6" s="1"/>
  <c r="CC7" i="8" a="1"/>
  <c r="CC7" i="8" s="1"/>
  <c r="CC7" i="18"/>
  <c r="BU7" i="2"/>
  <c r="BU7" i="6" a="1"/>
  <c r="BU7" i="6" s="1"/>
  <c r="BU7" i="8" a="1"/>
  <c r="BU7" i="8" s="1"/>
  <c r="BU7" i="18"/>
  <c r="BM7" i="2"/>
  <c r="BM7" i="6" a="1"/>
  <c r="BM7" i="6" s="1"/>
  <c r="BM7" i="8" a="1"/>
  <c r="BM7" i="8" s="1"/>
  <c r="BM7" i="18"/>
  <c r="BE7" i="2"/>
  <c r="BE7" i="6" a="1"/>
  <c r="BE7" i="6" s="1"/>
  <c r="BE7" i="8" a="1"/>
  <c r="BE7" i="8" s="1"/>
  <c r="BE7" i="18"/>
  <c r="AW7" i="2"/>
  <c r="AW7" i="6" a="1"/>
  <c r="AW7" i="6" s="1"/>
  <c r="AW7" i="8" a="1"/>
  <c r="AW7" i="8" s="1"/>
  <c r="AW7" i="18"/>
  <c r="AO7" i="2"/>
  <c r="AO7" i="6" a="1"/>
  <c r="AO7" i="6" s="1"/>
  <c r="AO7" i="8" a="1"/>
  <c r="AO7" i="8" s="1"/>
  <c r="AO7" i="18"/>
  <c r="AG7" i="2"/>
  <c r="AG7" i="6" a="1"/>
  <c r="AG7" i="6" s="1"/>
  <c r="AG7" i="8" a="1"/>
  <c r="AG7" i="8" s="1"/>
  <c r="AG7" i="18"/>
  <c r="Y7" i="2"/>
  <c r="Y7" i="6" a="1"/>
  <c r="Y7" i="6" s="1"/>
  <c r="Y7" i="8" a="1"/>
  <c r="Y7" i="8" s="1"/>
  <c r="Y7" i="18"/>
  <c r="Q7" i="2"/>
  <c r="Q7" i="6" a="1"/>
  <c r="Q7" i="6" s="1"/>
  <c r="Q7" i="8" a="1"/>
  <c r="Q7" i="8" s="1"/>
  <c r="Q7" i="18"/>
  <c r="I7" i="2"/>
  <c r="I7" i="6" a="1"/>
  <c r="I7" i="6" s="1"/>
  <c r="I7" i="8" a="1"/>
  <c r="I7" i="8" s="1"/>
  <c r="I7" i="18"/>
  <c r="GU6" i="2"/>
  <c r="GU6" i="6" a="1"/>
  <c r="GU6" i="6" s="1"/>
  <c r="GU6" i="8" a="1"/>
  <c r="GU6" i="8" s="1"/>
  <c r="GU6" i="18" a="1"/>
  <c r="GU6" i="18" s="1"/>
  <c r="GM6" i="2"/>
  <c r="GM6" i="6" a="1"/>
  <c r="GM6" i="6" s="1"/>
  <c r="GM6" i="8" a="1"/>
  <c r="GM6" i="8" s="1"/>
  <c r="GM6" i="18" a="1"/>
  <c r="GM6" i="18" s="1"/>
  <c r="GE6" i="2"/>
  <c r="GE6" i="6" a="1"/>
  <c r="GE6" i="6" s="1"/>
  <c r="GE6" i="8" a="1"/>
  <c r="GE6" i="8" s="1"/>
  <c r="GE6" i="18" a="1"/>
  <c r="GE6" i="18" s="1"/>
  <c r="FW6" i="2"/>
  <c r="FW6" i="6" a="1"/>
  <c r="FW6" i="6" s="1"/>
  <c r="FW6" i="8" a="1"/>
  <c r="FW6" i="8" s="1"/>
  <c r="FW6" i="18" a="1"/>
  <c r="FW6" i="18" s="1"/>
  <c r="FO6" i="2"/>
  <c r="FO6" i="6" a="1"/>
  <c r="FO6" i="6" s="1"/>
  <c r="FO6" i="8" a="1"/>
  <c r="FO6" i="8" s="1"/>
  <c r="FO6" i="18" a="1"/>
  <c r="FO6" i="18" s="1"/>
  <c r="FG6" i="2"/>
  <c r="FG6" i="6" a="1"/>
  <c r="FG6" i="6" s="1"/>
  <c r="FG6" i="8" a="1"/>
  <c r="FG6" i="8" s="1"/>
  <c r="FG6" i="18" a="1"/>
  <c r="FG6" i="18" s="1"/>
  <c r="EY6" i="2"/>
  <c r="EY6" i="6" a="1"/>
  <c r="EY6" i="6" s="1"/>
  <c r="EY6" i="8" a="1"/>
  <c r="EY6" i="8" s="1"/>
  <c r="EY6" i="18" a="1"/>
  <c r="EY6" i="18" s="1"/>
  <c r="EQ6" i="2"/>
  <c r="EQ6" i="6" a="1"/>
  <c r="EQ6" i="6" s="1"/>
  <c r="EQ6" i="18" a="1"/>
  <c r="EQ6" i="18" s="1"/>
  <c r="EQ6" i="8" a="1"/>
  <c r="EQ6" i="8" s="1"/>
  <c r="EI6" i="2"/>
  <c r="EI6" i="6" a="1"/>
  <c r="EI6" i="6" s="1"/>
  <c r="EI6" i="8" a="1"/>
  <c r="EI6" i="8" s="1"/>
  <c r="EI6" i="18"/>
  <c r="EA6" i="2"/>
  <c r="EA6" i="6" a="1"/>
  <c r="EA6" i="6" s="1"/>
  <c r="EA6" i="8" a="1"/>
  <c r="EA6" i="8" s="1"/>
  <c r="EA6" i="18"/>
  <c r="DS6" i="2"/>
  <c r="DS6" i="6" a="1"/>
  <c r="DS6" i="6" s="1"/>
  <c r="DS6" i="8" a="1"/>
  <c r="DS6" i="8" s="1"/>
  <c r="DS6" i="18"/>
  <c r="DK6" i="2"/>
  <c r="DK6" i="6" a="1"/>
  <c r="DK6" i="6" s="1"/>
  <c r="DK6" i="8" a="1"/>
  <c r="DK6" i="8" s="1"/>
  <c r="DK6" i="18"/>
  <c r="DC6" i="2"/>
  <c r="DC6" i="6" a="1"/>
  <c r="DC6" i="6" s="1"/>
  <c r="DC6" i="8" a="1"/>
  <c r="DC6" i="8" s="1"/>
  <c r="DC6" i="18"/>
  <c r="CU6" i="2"/>
  <c r="CU6" i="6" a="1"/>
  <c r="CU6" i="6" s="1"/>
  <c r="CU6" i="8" a="1"/>
  <c r="CU6" i="8" s="1"/>
  <c r="CU6" i="18"/>
  <c r="CM6" i="2"/>
  <c r="CM6" i="6" a="1"/>
  <c r="CM6" i="6" s="1"/>
  <c r="CM6" i="8" a="1"/>
  <c r="CM6" i="8" s="1"/>
  <c r="CM6" i="18"/>
  <c r="CE6" i="2"/>
  <c r="CE6" i="6" a="1"/>
  <c r="CE6" i="6" s="1"/>
  <c r="CE6" i="8" a="1"/>
  <c r="CE6" i="8" s="1"/>
  <c r="CE6" i="18"/>
  <c r="BW6" i="2"/>
  <c r="BW6" i="6" a="1"/>
  <c r="BW6" i="6" s="1"/>
  <c r="BW6" i="8" a="1"/>
  <c r="BW6" i="8" s="1"/>
  <c r="BW6" i="18"/>
  <c r="BO6" i="2"/>
  <c r="BO6" i="6" a="1"/>
  <c r="BO6" i="6" s="1"/>
  <c r="BO6" i="8" a="1"/>
  <c r="BO6" i="8" s="1"/>
  <c r="BO6" i="18"/>
  <c r="BG6" i="2"/>
  <c r="BG6" i="6" a="1"/>
  <c r="BG6" i="6" s="1"/>
  <c r="BG6" i="8" a="1"/>
  <c r="BG6" i="8" s="1"/>
  <c r="BG6" i="18"/>
  <c r="AY6" i="2"/>
  <c r="AY6" i="6" a="1"/>
  <c r="AY6" i="6" s="1"/>
  <c r="AY6" i="8" a="1"/>
  <c r="AY6" i="8" s="1"/>
  <c r="AY6" i="18"/>
  <c r="AQ6" i="2"/>
  <c r="AQ6" i="6" a="1"/>
  <c r="AQ6" i="6" s="1"/>
  <c r="AQ6" i="8" a="1"/>
  <c r="AQ6" i="8" s="1"/>
  <c r="AQ6" i="18"/>
  <c r="AI6" i="2"/>
  <c r="AI6" i="6" a="1"/>
  <c r="AI6" i="6" s="1"/>
  <c r="AI6" i="8" a="1"/>
  <c r="AI6" i="8" s="1"/>
  <c r="AI6" i="18"/>
  <c r="AA6" i="2"/>
  <c r="AA6" i="6" a="1"/>
  <c r="AA6" i="6" s="1"/>
  <c r="AA6" i="8" a="1"/>
  <c r="AA6" i="8" s="1"/>
  <c r="AA6" i="18"/>
  <c r="S6" i="2"/>
  <c r="S6" i="6" a="1"/>
  <c r="S6" i="6" s="1"/>
  <c r="S6" i="8" a="1"/>
  <c r="S6" i="8" s="1"/>
  <c r="S6" i="18"/>
  <c r="K6" i="2"/>
  <c r="K6" i="6" a="1"/>
  <c r="K6" i="6" s="1"/>
  <c r="K6" i="8" a="1"/>
  <c r="K6" i="8" s="1"/>
  <c r="K6" i="18"/>
  <c r="GW5" i="2"/>
  <c r="GW5" i="6" a="1"/>
  <c r="GW5" i="6" s="1"/>
  <c r="GW5" i="18" a="1"/>
  <c r="GW5" i="18" s="1"/>
  <c r="GW5" i="8" a="1"/>
  <c r="GW5" i="8" s="1"/>
  <c r="GO5" i="2"/>
  <c r="GO5" i="6" a="1"/>
  <c r="GO5" i="6" s="1"/>
  <c r="GO5" i="18" a="1"/>
  <c r="GO5" i="18" s="1"/>
  <c r="GO5" i="8" a="1"/>
  <c r="GO5" i="8" s="1"/>
  <c r="GG5" i="2"/>
  <c r="GG5" i="6" a="1"/>
  <c r="GG5" i="6" s="1"/>
  <c r="GG5" i="8" a="1"/>
  <c r="GG5" i="8" s="1"/>
  <c r="GG5" i="18" a="1"/>
  <c r="GG5" i="18" s="1"/>
  <c r="FY5" i="2"/>
  <c r="FY5" i="6" a="1"/>
  <c r="FY5" i="6" s="1"/>
  <c r="FY5" i="18" a="1"/>
  <c r="FY5" i="18" s="1"/>
  <c r="FY5" i="8" a="1"/>
  <c r="FY5" i="8" s="1"/>
  <c r="FQ5" i="2"/>
  <c r="FQ5" i="6" a="1"/>
  <c r="FQ5" i="6" s="1"/>
  <c r="FQ5" i="8" a="1"/>
  <c r="FQ5" i="8" s="1"/>
  <c r="FQ5" i="18" a="1"/>
  <c r="FQ5" i="18" s="1"/>
  <c r="FI5" i="2"/>
  <c r="FI5" i="6" a="1"/>
  <c r="FI5" i="6" s="1"/>
  <c r="FI5" i="18" a="1"/>
  <c r="FI5" i="18" s="1"/>
  <c r="FI5" i="8" a="1"/>
  <c r="FI5" i="8" s="1"/>
  <c r="FA5" i="2"/>
  <c r="FA5" i="6" a="1"/>
  <c r="FA5" i="6" s="1"/>
  <c r="FA5" i="8" a="1"/>
  <c r="FA5" i="8" s="1"/>
  <c r="FA5" i="18" a="1"/>
  <c r="FA5" i="18" s="1"/>
  <c r="ES5" i="2"/>
  <c r="ES5" i="6" a="1"/>
  <c r="ES5" i="6" s="1"/>
  <c r="ES5" i="8" a="1"/>
  <c r="ES5" i="8" s="1"/>
  <c r="ES5" i="18" a="1"/>
  <c r="ES5" i="18" s="1"/>
  <c r="EK5" i="2"/>
  <c r="EK5" i="6" a="1"/>
  <c r="EK5" i="6" s="1"/>
  <c r="EK5" i="8" a="1"/>
  <c r="EK5" i="8" s="1"/>
  <c r="EK5" i="18"/>
  <c r="EC5" i="2"/>
  <c r="EC5" i="6" a="1"/>
  <c r="EC5" i="6" s="1"/>
  <c r="EC5" i="8" a="1"/>
  <c r="EC5" i="8" s="1"/>
  <c r="EC5" i="18"/>
  <c r="DU5" i="2"/>
  <c r="DU5" i="6" a="1"/>
  <c r="DU5" i="6" s="1"/>
  <c r="DU5" i="8" a="1"/>
  <c r="DU5" i="8" s="1"/>
  <c r="DU5" i="18"/>
  <c r="DM5" i="2"/>
  <c r="DM5" i="6" a="1"/>
  <c r="DM5" i="6" s="1"/>
  <c r="DM5" i="8" a="1"/>
  <c r="DM5" i="8" s="1"/>
  <c r="DM5" i="18"/>
  <c r="DE5" i="2"/>
  <c r="DE5" i="6" a="1"/>
  <c r="DE5" i="6" s="1"/>
  <c r="DE5" i="8" a="1"/>
  <c r="DE5" i="8" s="1"/>
  <c r="DE5" i="18"/>
  <c r="CW5" i="2"/>
  <c r="CW5" i="6" a="1"/>
  <c r="CW5" i="6" s="1"/>
  <c r="CW5" i="8" a="1"/>
  <c r="CW5" i="8" s="1"/>
  <c r="CW5" i="18"/>
  <c r="CO5" i="2"/>
  <c r="CO5" i="6" a="1"/>
  <c r="CO5" i="6" s="1"/>
  <c r="CO5" i="8" a="1"/>
  <c r="CO5" i="8" s="1"/>
  <c r="CO5" i="18"/>
  <c r="CG5" i="2"/>
  <c r="CG5" i="6" a="1"/>
  <c r="CG5" i="6" s="1"/>
  <c r="CG5" i="8" a="1"/>
  <c r="CG5" i="8" s="1"/>
  <c r="CG5" i="18"/>
  <c r="BY5" i="2"/>
  <c r="BY5" i="6" a="1"/>
  <c r="BY5" i="6" s="1"/>
  <c r="BY5" i="8" a="1"/>
  <c r="BY5" i="8" s="1"/>
  <c r="BY5" i="18"/>
  <c r="BQ5" i="2"/>
  <c r="BQ5" i="6" a="1"/>
  <c r="BQ5" i="6" s="1"/>
  <c r="BQ5" i="8" a="1"/>
  <c r="BQ5" i="8" s="1"/>
  <c r="BQ5" i="18"/>
  <c r="BI5" i="2"/>
  <c r="BI5" i="6" a="1"/>
  <c r="BI5" i="6" s="1"/>
  <c r="BI5" i="8" a="1"/>
  <c r="BI5" i="8" s="1"/>
  <c r="BI5" i="18"/>
  <c r="BA5" i="2"/>
  <c r="BA5" i="6" a="1"/>
  <c r="BA5" i="6" s="1"/>
  <c r="BA5" i="8" a="1"/>
  <c r="BA5" i="8" s="1"/>
  <c r="BA5" i="18"/>
  <c r="AS5" i="2"/>
  <c r="AS5" i="6" a="1"/>
  <c r="AS5" i="6" s="1"/>
  <c r="AS5" i="8" a="1"/>
  <c r="AS5" i="8" s="1"/>
  <c r="AS5" i="18"/>
  <c r="AK5" i="2"/>
  <c r="AK5" i="6" a="1"/>
  <c r="AK5" i="6" s="1"/>
  <c r="AK5" i="8" a="1"/>
  <c r="AK5" i="8" s="1"/>
  <c r="AK5" i="18"/>
  <c r="AC5" i="2"/>
  <c r="AC5" i="6" a="1"/>
  <c r="AC5" i="6" s="1"/>
  <c r="AC5" i="8" a="1"/>
  <c r="AC5" i="8" s="1"/>
  <c r="AC5" i="18"/>
  <c r="U5" i="2"/>
  <c r="U5" i="6" a="1"/>
  <c r="U5" i="6" s="1"/>
  <c r="U5" i="8" a="1"/>
  <c r="U5" i="8" s="1"/>
  <c r="U5" i="18"/>
  <c r="M5" i="2"/>
  <c r="M5" i="6" a="1"/>
  <c r="M5" i="6" s="1"/>
  <c r="M5" i="8" a="1"/>
  <c r="M5" i="8" s="1"/>
  <c r="M5" i="18"/>
  <c r="E5" i="2"/>
  <c r="E5" i="6" a="1"/>
  <c r="E5" i="6" s="1"/>
  <c r="E5" i="8" a="1"/>
  <c r="E5" i="8" s="1"/>
  <c r="E5" i="18"/>
  <c r="GQ4" i="2"/>
  <c r="GQ4" i="6" a="1"/>
  <c r="GQ4" i="6" s="1"/>
  <c r="GQ4" i="8" a="1"/>
  <c r="GQ4" i="8" s="1"/>
  <c r="GQ4" i="18" a="1"/>
  <c r="GQ4" i="18" s="1"/>
  <c r="GI4" i="2"/>
  <c r="GI4" i="6" a="1"/>
  <c r="GI4" i="6" s="1"/>
  <c r="GI4" i="8" a="1"/>
  <c r="GI4" i="8" s="1"/>
  <c r="GI4" i="18" a="1"/>
  <c r="GI4" i="18" s="1"/>
  <c r="GA4" i="2"/>
  <c r="GA4" i="6" a="1"/>
  <c r="GA4" i="6" s="1"/>
  <c r="GA4" i="18" a="1"/>
  <c r="GA4" i="18" s="1"/>
  <c r="GA4" i="8" a="1"/>
  <c r="GA4" i="8" s="1"/>
  <c r="FS4" i="2"/>
  <c r="FS4" i="6" a="1"/>
  <c r="FS4" i="6" s="1"/>
  <c r="FS4" i="8" a="1"/>
  <c r="FS4" i="8" s="1"/>
  <c r="FS4" i="18" a="1"/>
  <c r="FS4" i="18" s="1"/>
  <c r="FK4" i="2"/>
  <c r="FK4" i="6" a="1"/>
  <c r="FK4" i="6" s="1"/>
  <c r="FK4" i="8" a="1"/>
  <c r="FK4" i="8" s="1"/>
  <c r="FK4" i="18" a="1"/>
  <c r="FK4" i="18" s="1"/>
  <c r="FC4" i="2"/>
  <c r="FC4" i="6" a="1"/>
  <c r="FC4" i="6" s="1"/>
  <c r="FC4" i="8" a="1"/>
  <c r="FC4" i="8" s="1"/>
  <c r="FC4" i="18" a="1"/>
  <c r="FC4" i="18" s="1"/>
  <c r="EU4" i="2"/>
  <c r="EU4" i="6" a="1"/>
  <c r="EU4" i="6" s="1"/>
  <c r="EU4" i="8" a="1"/>
  <c r="EU4" i="8" s="1"/>
  <c r="EU4" i="18" a="1"/>
  <c r="EU4" i="18" s="1"/>
  <c r="EM4" i="2"/>
  <c r="EM4" i="6" a="1"/>
  <c r="EM4" i="6" s="1"/>
  <c r="EM4" i="8" a="1"/>
  <c r="EM4" i="8" s="1"/>
  <c r="EM4" i="18"/>
  <c r="EE4" i="2"/>
  <c r="EE4" i="6" a="1"/>
  <c r="EE4" i="6" s="1"/>
  <c r="EE4" i="8" a="1"/>
  <c r="EE4" i="8" s="1"/>
  <c r="EE4" i="18"/>
  <c r="DW4" i="2"/>
  <c r="DW4" i="6" a="1"/>
  <c r="DW4" i="6" s="1"/>
  <c r="DW4" i="8" a="1"/>
  <c r="DW4" i="8" s="1"/>
  <c r="DW4" i="18"/>
  <c r="DO4" i="2"/>
  <c r="DO4" i="6" a="1"/>
  <c r="DO4" i="6" s="1"/>
  <c r="DO4" i="8" a="1"/>
  <c r="DO4" i="8" s="1"/>
  <c r="DO4" i="18"/>
  <c r="DG4" i="2"/>
  <c r="DG4" i="6" a="1"/>
  <c r="DG4" i="6" s="1"/>
  <c r="DG4" i="8" a="1"/>
  <c r="DG4" i="8" s="1"/>
  <c r="DG4" i="18"/>
  <c r="CY4" i="2"/>
  <c r="CY4" i="6" a="1"/>
  <c r="CY4" i="6" s="1"/>
  <c r="CY4" i="8" a="1"/>
  <c r="CY4" i="8" s="1"/>
  <c r="CY4" i="18"/>
  <c r="CQ4" i="2"/>
  <c r="CQ4" i="6" a="1"/>
  <c r="CQ4" i="6" s="1"/>
  <c r="CQ4" i="8" a="1"/>
  <c r="CQ4" i="8" s="1"/>
  <c r="CQ4" i="18"/>
  <c r="CI4" i="2"/>
  <c r="CI4" i="6" a="1"/>
  <c r="CI4" i="6" s="1"/>
  <c r="CI4" i="8" a="1"/>
  <c r="CI4" i="8" s="1"/>
  <c r="CI4" i="18"/>
  <c r="CA4" i="2"/>
  <c r="CA4" i="6" a="1"/>
  <c r="CA4" i="6" s="1"/>
  <c r="CA4" i="8" a="1"/>
  <c r="CA4" i="8" s="1"/>
  <c r="CA4" i="18"/>
  <c r="BS4" i="2"/>
  <c r="BS4" i="6" a="1"/>
  <c r="BS4" i="6" s="1"/>
  <c r="BS4" i="8" a="1"/>
  <c r="BS4" i="8" s="1"/>
  <c r="BS4" i="18"/>
  <c r="BK4" i="2"/>
  <c r="BK4" i="6" a="1"/>
  <c r="BK4" i="6" s="1"/>
  <c r="BK4" i="8" a="1"/>
  <c r="BK4" i="8" s="1"/>
  <c r="BK4" i="18"/>
  <c r="BC4" i="2"/>
  <c r="BC4" i="6" a="1"/>
  <c r="BC4" i="6" s="1"/>
  <c r="BC4" i="8" a="1"/>
  <c r="BC4" i="8" s="1"/>
  <c r="BC4" i="18"/>
  <c r="AU4" i="2"/>
  <c r="AU4" i="6" a="1"/>
  <c r="AU4" i="6" s="1"/>
  <c r="AU4" i="8" a="1"/>
  <c r="AU4" i="8" s="1"/>
  <c r="AU4" i="18"/>
  <c r="AM4" i="2"/>
  <c r="AM4" i="6" a="1"/>
  <c r="AM4" i="6" s="1"/>
  <c r="AM4" i="8" a="1"/>
  <c r="AM4" i="8" s="1"/>
  <c r="AM4" i="18"/>
  <c r="AE4" i="2"/>
  <c r="AE4" i="6" a="1"/>
  <c r="AE4" i="6" s="1"/>
  <c r="AE4" i="8" a="1"/>
  <c r="AE4" i="8" s="1"/>
  <c r="AE4" i="18"/>
  <c r="W4" i="2"/>
  <c r="W4" i="6" a="1"/>
  <c r="W4" i="6" s="1"/>
  <c r="W4" i="8" a="1"/>
  <c r="W4" i="8" s="1"/>
  <c r="W4" i="18"/>
  <c r="O4" i="2"/>
  <c r="O4" i="6" a="1"/>
  <c r="O4" i="6" s="1"/>
  <c r="O4" i="8" a="1"/>
  <c r="O4" i="8" s="1"/>
  <c r="O4" i="18"/>
  <c r="G4" i="2"/>
  <c r="G4" i="6" a="1"/>
  <c r="G4" i="6" s="1"/>
  <c r="G4" i="8" a="1"/>
  <c r="G4" i="8" s="1"/>
  <c r="G4" i="18"/>
  <c r="GS3" i="2"/>
  <c r="GS3" i="6" a="1"/>
  <c r="GS3" i="6" s="1"/>
  <c r="GS3" i="8" a="1"/>
  <c r="GS3" i="8" s="1"/>
  <c r="GS3" i="18" a="1"/>
  <c r="GS3" i="18" s="1"/>
  <c r="GK3" i="2"/>
  <c r="GK3" i="6" a="1"/>
  <c r="GK3" i="6" s="1"/>
  <c r="GK3" i="8" a="1"/>
  <c r="GK3" i="8" s="1"/>
  <c r="GK3" i="18" a="1"/>
  <c r="GK3" i="18" s="1"/>
  <c r="GC3" i="2"/>
  <c r="GC3" i="6" a="1"/>
  <c r="GC3" i="6" s="1"/>
  <c r="GC3" i="8" a="1"/>
  <c r="GC3" i="8" s="1"/>
  <c r="GC3" i="18" a="1"/>
  <c r="GC3" i="18" s="1"/>
  <c r="FU3" i="2"/>
  <c r="FU3" i="6" a="1"/>
  <c r="FU3" i="6" s="1"/>
  <c r="FU3" i="8" a="1"/>
  <c r="FU3" i="8" s="1"/>
  <c r="FU3" i="18" a="1"/>
  <c r="FU3" i="18" s="1"/>
  <c r="FM3" i="2"/>
  <c r="FM3" i="6" a="1"/>
  <c r="FM3" i="6" s="1"/>
  <c r="FM3" i="8" a="1"/>
  <c r="FM3" i="8" s="1"/>
  <c r="FM3" i="18" a="1"/>
  <c r="FM3" i="18" s="1"/>
  <c r="FE3" i="2"/>
  <c r="FE3" i="6" a="1"/>
  <c r="FE3" i="6" s="1"/>
  <c r="FE3" i="8" a="1"/>
  <c r="FE3" i="8" s="1"/>
  <c r="FE3" i="18" a="1"/>
  <c r="FE3" i="18" s="1"/>
  <c r="EW3" i="2"/>
  <c r="EW3" i="6" a="1"/>
  <c r="EW3" i="6" s="1"/>
  <c r="EW3" i="8" a="1"/>
  <c r="EW3" i="8" s="1"/>
  <c r="EW3" i="18" a="1"/>
  <c r="EW3" i="18" s="1"/>
  <c r="EO3" i="2"/>
  <c r="EO3" i="6" a="1"/>
  <c r="EO3" i="6" s="1"/>
  <c r="EO3" i="8" a="1"/>
  <c r="EO3" i="8" s="1"/>
  <c r="EO3" i="18"/>
  <c r="EG3" i="2"/>
  <c r="EG3" i="6" a="1"/>
  <c r="EG3" i="6" s="1"/>
  <c r="EG3" i="8" a="1"/>
  <c r="EG3" i="8" s="1"/>
  <c r="EG3" i="18"/>
  <c r="DY3" i="2"/>
  <c r="DY3" i="6" a="1"/>
  <c r="DY3" i="6" s="1"/>
  <c r="DY3" i="8" a="1"/>
  <c r="DY3" i="8" s="1"/>
  <c r="DY3" i="18"/>
  <c r="DQ3" i="2"/>
  <c r="DQ3" i="6" a="1"/>
  <c r="DQ3" i="6" s="1"/>
  <c r="DQ3" i="8" a="1"/>
  <c r="DQ3" i="8" s="1"/>
  <c r="DQ3" i="18"/>
  <c r="DI3" i="2"/>
  <c r="DI3" i="6" a="1"/>
  <c r="DI3" i="6" s="1"/>
  <c r="DI3" i="8" a="1"/>
  <c r="DI3" i="8" s="1"/>
  <c r="DI3" i="18"/>
  <c r="DA3" i="2"/>
  <c r="DA3" i="6" a="1"/>
  <c r="DA3" i="6" s="1"/>
  <c r="DA3" i="8" a="1"/>
  <c r="DA3" i="8" s="1"/>
  <c r="DA3" i="18"/>
  <c r="CS3" i="2"/>
  <c r="CS3" i="6" a="1"/>
  <c r="CS3" i="6" s="1"/>
  <c r="CS3" i="8" a="1"/>
  <c r="CS3" i="8" s="1"/>
  <c r="CS3" i="18"/>
  <c r="CK3" i="2"/>
  <c r="CK3" i="6" a="1"/>
  <c r="CK3" i="6" s="1"/>
  <c r="CK3" i="8" a="1"/>
  <c r="CK3" i="8" s="1"/>
  <c r="CK3" i="18"/>
  <c r="CC3" i="2"/>
  <c r="CC3" i="6" a="1"/>
  <c r="CC3" i="6" s="1"/>
  <c r="CC3" i="8" a="1"/>
  <c r="CC3" i="8" s="1"/>
  <c r="CC3" i="18"/>
  <c r="BU3" i="2"/>
  <c r="BU3" i="6" a="1"/>
  <c r="BU3" i="6" s="1"/>
  <c r="BU3" i="8" a="1"/>
  <c r="BU3" i="8" s="1"/>
  <c r="BU3" i="18"/>
  <c r="BM3" i="2"/>
  <c r="BM3" i="6" a="1"/>
  <c r="BM3" i="6" s="1"/>
  <c r="BM3" i="8" a="1"/>
  <c r="BM3" i="8" s="1"/>
  <c r="BM3" i="18"/>
  <c r="BE3" i="2"/>
  <c r="BE3" i="6" a="1"/>
  <c r="BE3" i="6" s="1"/>
  <c r="BE3" i="8" a="1"/>
  <c r="BE3" i="8" s="1"/>
  <c r="BE3" i="18"/>
  <c r="AW3" i="2"/>
  <c r="AW3" i="6" a="1"/>
  <c r="AW3" i="6" s="1"/>
  <c r="AW3" i="8" a="1"/>
  <c r="AW3" i="8" s="1"/>
  <c r="AW3" i="18"/>
  <c r="AO3" i="2"/>
  <c r="AO3" i="6" a="1"/>
  <c r="AO3" i="6" s="1"/>
  <c r="AO3" i="8" a="1"/>
  <c r="AO3" i="8" s="1"/>
  <c r="AO3" i="18"/>
  <c r="AG3" i="2"/>
  <c r="AG3" i="6" a="1"/>
  <c r="AG3" i="6" s="1"/>
  <c r="AG3" i="8" a="1"/>
  <c r="AG3" i="8" s="1"/>
  <c r="AG3" i="18"/>
  <c r="Y3" i="2"/>
  <c r="Y3" i="6" a="1"/>
  <c r="Y3" i="6" s="1"/>
  <c r="Y3" i="8" a="1"/>
  <c r="Y3" i="8" s="1"/>
  <c r="Y3" i="18"/>
  <c r="Q3" i="2"/>
  <c r="Q3" i="6" a="1"/>
  <c r="Q3" i="6" s="1"/>
  <c r="Q3" i="8" a="1"/>
  <c r="Q3" i="8" s="1"/>
  <c r="Q3" i="18"/>
  <c r="I3" i="2"/>
  <c r="I3" i="6" a="1"/>
  <c r="I3" i="6" s="1"/>
  <c r="I3" i="8" a="1"/>
  <c r="I3" i="8" s="1"/>
  <c r="I3" i="18"/>
  <c r="GU4" i="2"/>
  <c r="GU4" i="6" a="1"/>
  <c r="GU4" i="6" s="1"/>
  <c r="GU4" i="8" a="1"/>
  <c r="GU4" i="8" s="1"/>
  <c r="GU4" i="18" a="1"/>
  <c r="GU4" i="18" s="1"/>
  <c r="GM4" i="2"/>
  <c r="GM4" i="6" a="1"/>
  <c r="GM4" i="6" s="1"/>
  <c r="GM4" i="18" a="1"/>
  <c r="GM4" i="18" s="1"/>
  <c r="GM4" i="8" a="1"/>
  <c r="GM4" i="8" s="1"/>
  <c r="GE4" i="2"/>
  <c r="GE4" i="6" a="1"/>
  <c r="GE4" i="6" s="1"/>
  <c r="GE4" i="18" a="1"/>
  <c r="GE4" i="18" s="1"/>
  <c r="GE4" i="8" a="1"/>
  <c r="GE4" i="8" s="1"/>
  <c r="FW4" i="2"/>
  <c r="FW4" i="6" a="1"/>
  <c r="FW4" i="6" s="1"/>
  <c r="FW4" i="18" a="1"/>
  <c r="FW4" i="18" s="1"/>
  <c r="FW4" i="8" a="1"/>
  <c r="FW4" i="8" s="1"/>
  <c r="FO4" i="2"/>
  <c r="FO4" i="6" a="1"/>
  <c r="FO4" i="6" s="1"/>
  <c r="FO4" i="8" a="1"/>
  <c r="FO4" i="8" s="1"/>
  <c r="FO4" i="18" a="1"/>
  <c r="FO4" i="18" s="1"/>
  <c r="FG4" i="2"/>
  <c r="FG4" i="6" a="1"/>
  <c r="FG4" i="6" s="1"/>
  <c r="FG4" i="8" a="1"/>
  <c r="FG4" i="8" s="1"/>
  <c r="FG4" i="18" a="1"/>
  <c r="FG4" i="18" s="1"/>
  <c r="EY4" i="2"/>
  <c r="EY4" i="6" a="1"/>
  <c r="EY4" i="6" s="1"/>
  <c r="EY4" i="8" a="1"/>
  <c r="EY4" i="8" s="1"/>
  <c r="EY4" i="18" a="1"/>
  <c r="EY4" i="18" s="1"/>
  <c r="EQ4" i="2"/>
  <c r="EQ4" i="6" a="1"/>
  <c r="EQ4" i="6" s="1"/>
  <c r="EQ4" i="8" a="1"/>
  <c r="EQ4" i="8" s="1"/>
  <c r="EQ4" i="18" a="1"/>
  <c r="EQ4" i="18" s="1"/>
  <c r="EI4" i="2"/>
  <c r="EI4" i="6" a="1"/>
  <c r="EI4" i="6" s="1"/>
  <c r="EI4" i="8" a="1"/>
  <c r="EI4" i="8" s="1"/>
  <c r="EI4" i="18"/>
  <c r="EA4" i="2"/>
  <c r="EA4" i="6" a="1"/>
  <c r="EA4" i="6" s="1"/>
  <c r="EA4" i="8" a="1"/>
  <c r="EA4" i="8" s="1"/>
  <c r="EA4" i="18"/>
  <c r="DS4" i="2"/>
  <c r="DS4" i="6" a="1"/>
  <c r="DS4" i="6" s="1"/>
  <c r="DS4" i="8" a="1"/>
  <c r="DS4" i="8" s="1"/>
  <c r="DS4" i="18"/>
  <c r="DK4" i="2"/>
  <c r="DK4" i="6" a="1"/>
  <c r="DK4" i="6" s="1"/>
  <c r="DK4" i="8" a="1"/>
  <c r="DK4" i="8" s="1"/>
  <c r="DK4" i="18"/>
  <c r="DC4" i="2"/>
  <c r="DC4" i="6" a="1"/>
  <c r="DC4" i="6" s="1"/>
  <c r="DC4" i="8" a="1"/>
  <c r="DC4" i="8" s="1"/>
  <c r="DC4" i="18"/>
  <c r="CU4" i="2"/>
  <c r="CU4" i="6" a="1"/>
  <c r="CU4" i="6" s="1"/>
  <c r="CU4" i="8" a="1"/>
  <c r="CU4" i="8" s="1"/>
  <c r="CU4" i="18"/>
  <c r="CM4" i="2"/>
  <c r="CM4" i="6" a="1"/>
  <c r="CM4" i="6" s="1"/>
  <c r="CM4" i="8" a="1"/>
  <c r="CM4" i="8" s="1"/>
  <c r="CM4" i="18"/>
  <c r="CE4" i="2"/>
  <c r="CE4" i="6" a="1"/>
  <c r="CE4" i="6" s="1"/>
  <c r="CE4" i="8" a="1"/>
  <c r="CE4" i="8" s="1"/>
  <c r="CE4" i="18"/>
  <c r="BW4" i="2"/>
  <c r="BW4" i="6" a="1"/>
  <c r="BW4" i="6" s="1"/>
  <c r="BW4" i="8" a="1"/>
  <c r="BW4" i="8" s="1"/>
  <c r="BW4" i="18"/>
  <c r="BO4" i="2"/>
  <c r="BO4" i="6" a="1"/>
  <c r="BO4" i="6" s="1"/>
  <c r="BO4" i="8" a="1"/>
  <c r="BO4" i="8" s="1"/>
  <c r="BO4" i="18"/>
  <c r="BG4" i="2"/>
  <c r="BG4" i="6" a="1"/>
  <c r="BG4" i="6" s="1"/>
  <c r="BG4" i="8" a="1"/>
  <c r="BG4" i="8" s="1"/>
  <c r="BG4" i="18"/>
  <c r="AY4" i="2"/>
  <c r="AY4" i="6" a="1"/>
  <c r="AY4" i="6" s="1"/>
  <c r="AY4" i="8" a="1"/>
  <c r="AY4" i="8" s="1"/>
  <c r="AY4" i="18"/>
  <c r="AQ4" i="2"/>
  <c r="AQ4" i="6" a="1"/>
  <c r="AQ4" i="6" s="1"/>
  <c r="AQ4" i="8" a="1"/>
  <c r="AQ4" i="8" s="1"/>
  <c r="AQ4" i="18"/>
  <c r="AI4" i="2"/>
  <c r="AI4" i="6" a="1"/>
  <c r="AI4" i="6" s="1"/>
  <c r="AI4" i="8" a="1"/>
  <c r="AI4" i="8" s="1"/>
  <c r="AI4" i="18"/>
  <c r="AA4" i="2"/>
  <c r="AA4" i="6" a="1"/>
  <c r="AA4" i="6" s="1"/>
  <c r="AA4" i="8" a="1"/>
  <c r="AA4" i="8" s="1"/>
  <c r="AA4" i="18"/>
  <c r="S4" i="2"/>
  <c r="S4" i="6" a="1"/>
  <c r="S4" i="6" s="1"/>
  <c r="S4" i="8" a="1"/>
  <c r="S4" i="8" s="1"/>
  <c r="S4" i="18"/>
  <c r="K4" i="2"/>
  <c r="K4" i="6" a="1"/>
  <c r="K4" i="6" s="1"/>
  <c r="K4" i="8" a="1"/>
  <c r="K4" i="8" s="1"/>
  <c r="K4" i="18"/>
  <c r="GW3" i="2"/>
  <c r="GW3" i="6" a="1"/>
  <c r="GW3" i="6" s="1"/>
  <c r="GW3" i="8" a="1"/>
  <c r="GW3" i="8" s="1"/>
  <c r="GW3" i="18" a="1"/>
  <c r="GW3" i="18" s="1"/>
  <c r="GO3" i="2"/>
  <c r="GO3" i="6" a="1"/>
  <c r="GO3" i="6" s="1"/>
  <c r="GO3" i="8" a="1"/>
  <c r="GO3" i="8" s="1"/>
  <c r="GO3" i="18" a="1"/>
  <c r="GO3" i="18" s="1"/>
  <c r="GG3" i="2"/>
  <c r="GG3" i="6" a="1"/>
  <c r="GG3" i="6" s="1"/>
  <c r="GG3" i="8" a="1"/>
  <c r="GG3" i="8" s="1"/>
  <c r="GG3" i="18" a="1"/>
  <c r="GG3" i="18" s="1"/>
  <c r="FY3" i="2"/>
  <c r="FY3" i="6" a="1"/>
  <c r="FY3" i="6" s="1"/>
  <c r="FY3" i="8" a="1"/>
  <c r="FY3" i="8" s="1"/>
  <c r="FY3" i="18" a="1"/>
  <c r="FY3" i="18" s="1"/>
  <c r="FQ3" i="2"/>
  <c r="FQ3" i="6" a="1"/>
  <c r="FQ3" i="6" s="1"/>
  <c r="FQ3" i="8" a="1"/>
  <c r="FQ3" i="8" s="1"/>
  <c r="FQ3" i="18" a="1"/>
  <c r="FQ3" i="18" s="1"/>
  <c r="FI3" i="2"/>
  <c r="FI3" i="6" a="1"/>
  <c r="FI3" i="6" s="1"/>
  <c r="FI3" i="8" a="1"/>
  <c r="FI3" i="8" s="1"/>
  <c r="FI3" i="18" a="1"/>
  <c r="FI3" i="18" s="1"/>
  <c r="FA3" i="2"/>
  <c r="FA3" i="6" a="1"/>
  <c r="FA3" i="6" s="1"/>
  <c r="FA3" i="8" a="1"/>
  <c r="FA3" i="8" s="1"/>
  <c r="FA3" i="18" a="1"/>
  <c r="FA3" i="18" s="1"/>
  <c r="ES3" i="2"/>
  <c r="ES3" i="6" a="1"/>
  <c r="ES3" i="6" s="1"/>
  <c r="ES3" i="8" a="1"/>
  <c r="ES3" i="8" s="1"/>
  <c r="ES3" i="18" a="1"/>
  <c r="ES3" i="18" s="1"/>
  <c r="EK3" i="2"/>
  <c r="EK3" i="6" a="1"/>
  <c r="EK3" i="6" s="1"/>
  <c r="EK3" i="8" a="1"/>
  <c r="EK3" i="8" s="1"/>
  <c r="EK3" i="18"/>
  <c r="EC3" i="2"/>
  <c r="EC3" i="6" a="1"/>
  <c r="EC3" i="6" s="1"/>
  <c r="EC3" i="8" a="1"/>
  <c r="EC3" i="8" s="1"/>
  <c r="EC3" i="18"/>
  <c r="DU3" i="2"/>
  <c r="DU3" i="6" a="1"/>
  <c r="DU3" i="6" s="1"/>
  <c r="DU3" i="8" a="1"/>
  <c r="DU3" i="8" s="1"/>
  <c r="DU3" i="18"/>
  <c r="DM3" i="2"/>
  <c r="DM3" i="6" a="1"/>
  <c r="DM3" i="6" s="1"/>
  <c r="DM3" i="8" a="1"/>
  <c r="DM3" i="8" s="1"/>
  <c r="DM3" i="18"/>
  <c r="DE3" i="2"/>
  <c r="DE3" i="6" a="1"/>
  <c r="DE3" i="6" s="1"/>
  <c r="DE3" i="8" a="1"/>
  <c r="DE3" i="8" s="1"/>
  <c r="DE3" i="18"/>
  <c r="CW3" i="2"/>
  <c r="CW3" i="6" a="1"/>
  <c r="CW3" i="6" s="1"/>
  <c r="CW3" i="8" a="1"/>
  <c r="CW3" i="8" s="1"/>
  <c r="CW3" i="18"/>
  <c r="CO3" i="2"/>
  <c r="CO3" i="6" a="1"/>
  <c r="CO3" i="6" s="1"/>
  <c r="CO3" i="8" a="1"/>
  <c r="CO3" i="8" s="1"/>
  <c r="CO3" i="18"/>
  <c r="CG3" i="2"/>
  <c r="CG3" i="6" a="1"/>
  <c r="CG3" i="6" s="1"/>
  <c r="CG3" i="8" a="1"/>
  <c r="CG3" i="8" s="1"/>
  <c r="CG3" i="18"/>
  <c r="BY3" i="2"/>
  <c r="BY3" i="6" a="1"/>
  <c r="BY3" i="6" s="1"/>
  <c r="BY3" i="8" a="1"/>
  <c r="BY3" i="8" s="1"/>
  <c r="BY3" i="18"/>
  <c r="BQ3" i="2"/>
  <c r="BQ3" i="6" a="1"/>
  <c r="BQ3" i="6" s="1"/>
  <c r="BQ3" i="8" a="1"/>
  <c r="BQ3" i="8" s="1"/>
  <c r="BQ3" i="18"/>
  <c r="BI3" i="2"/>
  <c r="BI3" i="6" a="1"/>
  <c r="BI3" i="6" s="1"/>
  <c r="BI3" i="8" a="1"/>
  <c r="BI3" i="8" s="1"/>
  <c r="BI3" i="18"/>
  <c r="BA3" i="2"/>
  <c r="BA3" i="6" a="1"/>
  <c r="BA3" i="6" s="1"/>
  <c r="BA3" i="8" a="1"/>
  <c r="BA3" i="8" s="1"/>
  <c r="BA3" i="18"/>
  <c r="AS3" i="2"/>
  <c r="AS3" i="6" a="1"/>
  <c r="AS3" i="6" s="1"/>
  <c r="AS3" i="8" a="1"/>
  <c r="AS3" i="8" s="1"/>
  <c r="AS3" i="18"/>
  <c r="AK3" i="2"/>
  <c r="AK3" i="6" a="1"/>
  <c r="AK3" i="6" s="1"/>
  <c r="AK3" i="8" a="1"/>
  <c r="AK3" i="8" s="1"/>
  <c r="AK3" i="18"/>
  <c r="AC3" i="2"/>
  <c r="AC3" i="6" a="1"/>
  <c r="AC3" i="6" s="1"/>
  <c r="AC3" i="8" a="1"/>
  <c r="AC3" i="8" s="1"/>
  <c r="AC3" i="18"/>
  <c r="U3" i="2"/>
  <c r="U3" i="6" a="1"/>
  <c r="U3" i="6" s="1"/>
  <c r="U3" i="8" a="1"/>
  <c r="U3" i="8" s="1"/>
  <c r="U3" i="18"/>
  <c r="M3" i="2"/>
  <c r="M3" i="6" a="1"/>
  <c r="M3" i="6" s="1"/>
  <c r="M3" i="8" a="1"/>
  <c r="M3" i="8" s="1"/>
  <c r="M3" i="18"/>
  <c r="E3" i="2"/>
  <c r="E3" i="6" a="1"/>
  <c r="E3" i="6" s="1"/>
  <c r="E3" i="8" a="1"/>
  <c r="E3" i="8" s="1"/>
  <c r="E3" i="18"/>
  <c r="C17" i="6" a="1"/>
  <c r="C17" i="6" s="1"/>
  <c r="C17" i="8" a="1"/>
  <c r="C17" i="8" s="1"/>
  <c r="C17" i="18"/>
  <c r="C17" i="2"/>
  <c r="C13" i="6" a="1"/>
  <c r="C13" i="6" s="1"/>
  <c r="C13" i="8" a="1"/>
  <c r="C13" i="8" s="1"/>
  <c r="C13" i="18"/>
  <c r="C13" i="2"/>
  <c r="C9" i="6" a="1"/>
  <c r="C9" i="6" s="1"/>
  <c r="C9" i="8" a="1"/>
  <c r="C9" i="8" s="1"/>
  <c r="C9" i="18"/>
  <c r="C9" i="2"/>
  <c r="C5" i="6" a="1"/>
  <c r="C5" i="6" s="1"/>
  <c r="C5" i="8" a="1"/>
  <c r="C5" i="8" s="1"/>
  <c r="C5" i="18"/>
  <c r="C5" i="2"/>
  <c r="GS20" i="6" a="1"/>
  <c r="GS20" i="6" s="1"/>
  <c r="GS20" i="8" a="1"/>
  <c r="GS20" i="8" s="1"/>
  <c r="GS20" i="18" a="1"/>
  <c r="GS20" i="18" s="1"/>
  <c r="GK20" i="6" a="1"/>
  <c r="GK20" i="6" s="1"/>
  <c r="GK20" i="8" a="1"/>
  <c r="GK20" i="8" s="1"/>
  <c r="GK20" i="18" a="1"/>
  <c r="GK20" i="18" s="1"/>
  <c r="GC20" i="6" a="1"/>
  <c r="GC20" i="6" s="1"/>
  <c r="GC20" i="8" a="1"/>
  <c r="GC20" i="8" s="1"/>
  <c r="GC20" i="18" a="1"/>
  <c r="GC20" i="18" s="1"/>
  <c r="FU20" i="6" a="1"/>
  <c r="FU20" i="6" s="1"/>
  <c r="FU20" i="8" a="1"/>
  <c r="FU20" i="8" s="1"/>
  <c r="FU20" i="18" a="1"/>
  <c r="FU20" i="18" s="1"/>
  <c r="FM20" i="6" a="1"/>
  <c r="FM20" i="6" s="1"/>
  <c r="FM20" i="8" a="1"/>
  <c r="FM20" i="8" s="1"/>
  <c r="FM20" i="18" a="1"/>
  <c r="FM20" i="18" s="1"/>
  <c r="FE20" i="6" a="1"/>
  <c r="FE20" i="6" s="1"/>
  <c r="FE20" i="8" a="1"/>
  <c r="FE20" i="8" s="1"/>
  <c r="FE20" i="18" a="1"/>
  <c r="FE20" i="18" s="1"/>
  <c r="EW20" i="6" a="1"/>
  <c r="EW20" i="6" s="1"/>
  <c r="EW20" i="8" a="1"/>
  <c r="EW20" i="8" s="1"/>
  <c r="EW20" i="18" a="1"/>
  <c r="EW20" i="18" s="1"/>
  <c r="EO20" i="6" a="1"/>
  <c r="EO20" i="6" s="1"/>
  <c r="EO20" i="8" a="1"/>
  <c r="EO20" i="8" s="1"/>
  <c r="EG20" i="6" a="1"/>
  <c r="EG20" i="6" s="1"/>
  <c r="EG20" i="8" a="1"/>
  <c r="EG20" i="8" s="1"/>
  <c r="DY20" i="6" a="1"/>
  <c r="DY20" i="6" s="1"/>
  <c r="DY20" i="8" a="1"/>
  <c r="DY20" i="8" s="1"/>
  <c r="DQ20" i="6" a="1"/>
  <c r="DQ20" i="6" s="1"/>
  <c r="DQ20" i="8" a="1"/>
  <c r="DQ20" i="8" s="1"/>
  <c r="DI20" i="6" a="1"/>
  <c r="DI20" i="6" s="1"/>
  <c r="DI20" i="8" a="1"/>
  <c r="DI20" i="8" s="1"/>
  <c r="DA20" i="6" a="1"/>
  <c r="DA20" i="6" s="1"/>
  <c r="DA20" i="8" a="1"/>
  <c r="DA20" i="8" s="1"/>
  <c r="CS20" i="6" a="1"/>
  <c r="CS20" i="6" s="1"/>
  <c r="CS20" i="8" a="1"/>
  <c r="CS20" i="8" s="1"/>
  <c r="CK20" i="6" a="1"/>
  <c r="CK20" i="6" s="1"/>
  <c r="CK20" i="8" a="1"/>
  <c r="CK20" i="8" s="1"/>
  <c r="CC20" i="6" a="1"/>
  <c r="CC20" i="6" s="1"/>
  <c r="CC20" i="8" a="1"/>
  <c r="CC20" i="8" s="1"/>
  <c r="BU20" i="6" a="1"/>
  <c r="BU20" i="6" s="1"/>
  <c r="BU20" i="8" a="1"/>
  <c r="BU20" i="8" s="1"/>
  <c r="BM20" i="6" a="1"/>
  <c r="BM20" i="6" s="1"/>
  <c r="BM20" i="8" a="1"/>
  <c r="BM20" i="8" s="1"/>
  <c r="BE20" i="6" a="1"/>
  <c r="BE20" i="6" s="1"/>
  <c r="BE20" i="8" a="1"/>
  <c r="BE20" i="8" s="1"/>
  <c r="AW20" i="6" a="1"/>
  <c r="AW20" i="6" s="1"/>
  <c r="AW20" i="8" a="1"/>
  <c r="AW20" i="8" s="1"/>
  <c r="AO20" i="6" a="1"/>
  <c r="AO20" i="6" s="1"/>
  <c r="AO20" i="8" a="1"/>
  <c r="AO20" i="8" s="1"/>
  <c r="AG20" i="6" a="1"/>
  <c r="AG20" i="6" s="1"/>
  <c r="AG20" i="8" a="1"/>
  <c r="AG20" i="8" s="1"/>
  <c r="Y20" i="6" a="1"/>
  <c r="Y20" i="6" s="1"/>
  <c r="Y20" i="8" a="1"/>
  <c r="Y20" i="8" s="1"/>
  <c r="Q20" i="6" a="1"/>
  <c r="Q20" i="6" s="1"/>
  <c r="Q20" i="8" a="1"/>
  <c r="Q20" i="8" s="1"/>
  <c r="I20" i="6" a="1"/>
  <c r="I20" i="6" s="1"/>
  <c r="I20" i="8" a="1"/>
  <c r="I20" i="8" s="1"/>
  <c r="GU19" i="2"/>
  <c r="GU19" i="6" a="1"/>
  <c r="GU19" i="6" s="1"/>
  <c r="GU19" i="8" a="1"/>
  <c r="GU19" i="8" s="1"/>
  <c r="GU19" i="18" a="1"/>
  <c r="GU19" i="18" s="1"/>
  <c r="GM19" i="2"/>
  <c r="GM19" i="6" a="1"/>
  <c r="GM19" i="6" s="1"/>
  <c r="GM19" i="8" a="1"/>
  <c r="GM19" i="8" s="1"/>
  <c r="GM19" i="18" a="1"/>
  <c r="GM19" i="18" s="1"/>
  <c r="GE19" i="2"/>
  <c r="GE19" i="6" a="1"/>
  <c r="GE19" i="6" s="1"/>
  <c r="GE19" i="8" a="1"/>
  <c r="GE19" i="8" s="1"/>
  <c r="GE19" i="18" a="1"/>
  <c r="GE19" i="18" s="1"/>
  <c r="FW19" i="2"/>
  <c r="FW19" i="6" a="1"/>
  <c r="FW19" i="6" s="1"/>
  <c r="FW19" i="8" a="1"/>
  <c r="FW19" i="8" s="1"/>
  <c r="FW19" i="18" a="1"/>
  <c r="FW19" i="18" s="1"/>
  <c r="FO19" i="2"/>
  <c r="FO19" i="6" a="1"/>
  <c r="FO19" i="6" s="1"/>
  <c r="FO19" i="8" a="1"/>
  <c r="FO19" i="8" s="1"/>
  <c r="FO19" i="18" a="1"/>
  <c r="FO19" i="18" s="1"/>
  <c r="FG19" i="2"/>
  <c r="FG19" i="6" a="1"/>
  <c r="FG19" i="6" s="1"/>
  <c r="FG19" i="18" a="1"/>
  <c r="FG19" i="18" s="1"/>
  <c r="FG19" i="8" a="1"/>
  <c r="FG19" i="8" s="1"/>
  <c r="EY19" i="2"/>
  <c r="EY19" i="6" a="1"/>
  <c r="EY19" i="6" s="1"/>
  <c r="EY19" i="18" a="1"/>
  <c r="EY19" i="18" s="1"/>
  <c r="EY19" i="8" a="1"/>
  <c r="EY19" i="8" s="1"/>
  <c r="EQ19" i="2"/>
  <c r="EQ19" i="6" a="1"/>
  <c r="EQ19" i="6" s="1"/>
  <c r="EQ19" i="18" a="1"/>
  <c r="EQ19" i="18" s="1"/>
  <c r="EQ19" i="8" a="1"/>
  <c r="EQ19" i="8" s="1"/>
  <c r="EI19" i="2"/>
  <c r="EI19" i="6" a="1"/>
  <c r="EI19" i="6" s="1"/>
  <c r="EI19" i="8" a="1"/>
  <c r="EI19" i="8" s="1"/>
  <c r="EI19" i="18"/>
  <c r="EA19" i="2"/>
  <c r="EA19" i="6" a="1"/>
  <c r="EA19" i="6" s="1"/>
  <c r="EA19" i="8" a="1"/>
  <c r="EA19" i="8" s="1"/>
  <c r="EA19" i="18"/>
  <c r="DS19" i="2"/>
  <c r="DS19" i="6" a="1"/>
  <c r="DS19" i="6" s="1"/>
  <c r="DS19" i="8" a="1"/>
  <c r="DS19" i="8" s="1"/>
  <c r="DS19" i="18"/>
  <c r="DK19" i="2"/>
  <c r="DK19" i="6" a="1"/>
  <c r="DK19" i="6" s="1"/>
  <c r="DK19" i="8" a="1"/>
  <c r="DK19" i="8" s="1"/>
  <c r="DK19" i="18"/>
  <c r="DC19" i="2"/>
  <c r="DC19" i="6" a="1"/>
  <c r="DC19" i="6" s="1"/>
  <c r="DC19" i="8" a="1"/>
  <c r="DC19" i="8" s="1"/>
  <c r="DC19" i="18"/>
  <c r="CU19" i="2"/>
  <c r="CU19" i="6" a="1"/>
  <c r="CU19" i="6" s="1"/>
  <c r="CU19" i="8" a="1"/>
  <c r="CU19" i="8" s="1"/>
  <c r="CU19" i="18"/>
  <c r="CM19" i="2"/>
  <c r="CM19" i="6" a="1"/>
  <c r="CM19" i="6" s="1"/>
  <c r="CM19" i="8" a="1"/>
  <c r="CM19" i="8" s="1"/>
  <c r="CM19" i="18"/>
  <c r="CE19" i="2"/>
  <c r="CE19" i="6" a="1"/>
  <c r="CE19" i="6" s="1"/>
  <c r="CE19" i="8" a="1"/>
  <c r="CE19" i="8" s="1"/>
  <c r="CE19" i="18"/>
  <c r="BW19" i="2"/>
  <c r="BW19" i="6" a="1"/>
  <c r="BW19" i="6" s="1"/>
  <c r="BW19" i="8" a="1"/>
  <c r="BW19" i="8" s="1"/>
  <c r="BW19" i="18"/>
  <c r="BO19" i="2"/>
  <c r="BO19" i="6" a="1"/>
  <c r="BO19" i="6" s="1"/>
  <c r="BO19" i="8" a="1"/>
  <c r="BO19" i="8" s="1"/>
  <c r="BO19" i="18"/>
  <c r="BG19" i="2"/>
  <c r="BG19" i="6" a="1"/>
  <c r="BG19" i="6" s="1"/>
  <c r="BG19" i="8" a="1"/>
  <c r="BG19" i="8" s="1"/>
  <c r="BG19" i="18"/>
  <c r="AY19" i="2"/>
  <c r="AY19" i="6" a="1"/>
  <c r="AY19" i="6" s="1"/>
  <c r="AY19" i="8" a="1"/>
  <c r="AY19" i="8" s="1"/>
  <c r="AY19" i="18"/>
  <c r="AQ19" i="2"/>
  <c r="AQ19" i="6" a="1"/>
  <c r="AQ19" i="6" s="1"/>
  <c r="AQ19" i="8" a="1"/>
  <c r="AQ19" i="8" s="1"/>
  <c r="AQ19" i="18"/>
  <c r="AI19" i="2"/>
  <c r="AI19" i="6" a="1"/>
  <c r="AI19" i="6" s="1"/>
  <c r="AI19" i="8" a="1"/>
  <c r="AI19" i="8" s="1"/>
  <c r="AI19" i="18"/>
  <c r="AA19" i="2"/>
  <c r="AA19" i="6" a="1"/>
  <c r="AA19" i="6" s="1"/>
  <c r="AA19" i="8" a="1"/>
  <c r="AA19" i="8" s="1"/>
  <c r="AA19" i="18"/>
  <c r="S19" i="2"/>
  <c r="S19" i="6" a="1"/>
  <c r="S19" i="6" s="1"/>
  <c r="S19" i="8" a="1"/>
  <c r="S19" i="8" s="1"/>
  <c r="S19" i="18"/>
  <c r="K19" i="2"/>
  <c r="K19" i="6" a="1"/>
  <c r="K19" i="6" s="1"/>
  <c r="K19" i="8" a="1"/>
  <c r="K19" i="8" s="1"/>
  <c r="K19" i="18"/>
  <c r="GW18" i="2"/>
  <c r="GW18" i="6" a="1"/>
  <c r="GW18" i="6" s="1"/>
  <c r="GW18" i="8" a="1"/>
  <c r="GW18" i="8" s="1"/>
  <c r="GW18" i="18" a="1"/>
  <c r="GW18" i="18" s="1"/>
  <c r="GO18" i="2"/>
  <c r="GO18" i="6" a="1"/>
  <c r="GO18" i="6" s="1"/>
  <c r="GO18" i="18" a="1"/>
  <c r="GO18" i="18" s="1"/>
  <c r="GO18" i="8" a="1"/>
  <c r="GO18" i="8" s="1"/>
  <c r="GG18" i="2"/>
  <c r="GG18" i="6" a="1"/>
  <c r="GG18" i="6" s="1"/>
  <c r="GG18" i="18" a="1"/>
  <c r="GG18" i="18" s="1"/>
  <c r="GG18" i="8" a="1"/>
  <c r="GG18" i="8" s="1"/>
  <c r="FY18" i="2"/>
  <c r="FY18" i="6" a="1"/>
  <c r="FY18" i="6" s="1"/>
  <c r="FY18" i="18" a="1"/>
  <c r="FY18" i="18" s="1"/>
  <c r="FY18" i="8" a="1"/>
  <c r="FY18" i="8" s="1"/>
  <c r="FQ18" i="2"/>
  <c r="FQ18" i="6" a="1"/>
  <c r="FQ18" i="6" s="1"/>
  <c r="FQ18" i="8" a="1"/>
  <c r="FQ18" i="8" s="1"/>
  <c r="FQ18" i="18" a="1"/>
  <c r="FQ18" i="18" s="1"/>
  <c r="FI18" i="2"/>
  <c r="FI18" i="6" a="1"/>
  <c r="FI18" i="6" s="1"/>
  <c r="FI18" i="8" a="1"/>
  <c r="FI18" i="8" s="1"/>
  <c r="FI18" i="18" a="1"/>
  <c r="FI18" i="18" s="1"/>
  <c r="FA18" i="2"/>
  <c r="FA18" i="6" a="1"/>
  <c r="FA18" i="6" s="1"/>
  <c r="FA18" i="8" a="1"/>
  <c r="FA18" i="8" s="1"/>
  <c r="FA18" i="18" a="1"/>
  <c r="FA18" i="18" s="1"/>
  <c r="ES18" i="2"/>
  <c r="ES18" i="6" a="1"/>
  <c r="ES18" i="6" s="1"/>
  <c r="ES18" i="8" a="1"/>
  <c r="ES18" i="8" s="1"/>
  <c r="ES18" i="18" a="1"/>
  <c r="ES18" i="18" s="1"/>
  <c r="EK18" i="2"/>
  <c r="EK18" i="6" a="1"/>
  <c r="EK18" i="6" s="1"/>
  <c r="EK18" i="8" a="1"/>
  <c r="EK18" i="8" s="1"/>
  <c r="EK18" i="18"/>
  <c r="EC18" i="2"/>
  <c r="EC18" i="6" a="1"/>
  <c r="EC18" i="6" s="1"/>
  <c r="EC18" i="8" a="1"/>
  <c r="EC18" i="8" s="1"/>
  <c r="EC18" i="18"/>
  <c r="DU18" i="2"/>
  <c r="DU18" i="6" a="1"/>
  <c r="DU18" i="6" s="1"/>
  <c r="DU18" i="8" a="1"/>
  <c r="DU18" i="8" s="1"/>
  <c r="DU18" i="18"/>
  <c r="DM18" i="2"/>
  <c r="DM18" i="6" a="1"/>
  <c r="DM18" i="6" s="1"/>
  <c r="DM18" i="8" a="1"/>
  <c r="DM18" i="8" s="1"/>
  <c r="DM18" i="18"/>
  <c r="DE18" i="2"/>
  <c r="DE18" i="6" a="1"/>
  <c r="DE18" i="6" s="1"/>
  <c r="DE18" i="8" a="1"/>
  <c r="DE18" i="8" s="1"/>
  <c r="DE18" i="18"/>
  <c r="CW18" i="2"/>
  <c r="CW18" i="6" a="1"/>
  <c r="CW18" i="6" s="1"/>
  <c r="CW18" i="8" a="1"/>
  <c r="CW18" i="8" s="1"/>
  <c r="CW18" i="18"/>
  <c r="CO18" i="2"/>
  <c r="CO18" i="6" a="1"/>
  <c r="CO18" i="6" s="1"/>
  <c r="CO18" i="8" a="1"/>
  <c r="CO18" i="8" s="1"/>
  <c r="CO18" i="18"/>
  <c r="CG18" i="2"/>
  <c r="CG18" i="6" a="1"/>
  <c r="CG18" i="6" s="1"/>
  <c r="CG18" i="8" a="1"/>
  <c r="CG18" i="8" s="1"/>
  <c r="CG18" i="18"/>
  <c r="BY18" i="2"/>
  <c r="BY18" i="6" a="1"/>
  <c r="BY18" i="6" s="1"/>
  <c r="BY18" i="8" a="1"/>
  <c r="BY18" i="8" s="1"/>
  <c r="BY18" i="18"/>
  <c r="BQ18" i="2"/>
  <c r="BQ18" i="6" a="1"/>
  <c r="BQ18" i="6" s="1"/>
  <c r="BQ18" i="8" a="1"/>
  <c r="BQ18" i="8" s="1"/>
  <c r="BQ18" i="18"/>
  <c r="BI18" i="2"/>
  <c r="BI18" i="6" a="1"/>
  <c r="BI18" i="6" s="1"/>
  <c r="BI18" i="8" a="1"/>
  <c r="BI18" i="8" s="1"/>
  <c r="BI18" i="18"/>
  <c r="BA18" i="2"/>
  <c r="BA18" i="6" a="1"/>
  <c r="BA18" i="6" s="1"/>
  <c r="BA18" i="8" a="1"/>
  <c r="BA18" i="8" s="1"/>
  <c r="BA18" i="18"/>
  <c r="AS18" i="2"/>
  <c r="AS18" i="6" a="1"/>
  <c r="AS18" i="6" s="1"/>
  <c r="AS18" i="8" a="1"/>
  <c r="AS18" i="8" s="1"/>
  <c r="AS18" i="18"/>
  <c r="AK18" i="2"/>
  <c r="AK18" i="6" a="1"/>
  <c r="AK18" i="6" s="1"/>
  <c r="AK18" i="8" a="1"/>
  <c r="AK18" i="8" s="1"/>
  <c r="AK18" i="18"/>
  <c r="AC18" i="2"/>
  <c r="AC18" i="6" a="1"/>
  <c r="AC18" i="6" s="1"/>
  <c r="AC18" i="8" a="1"/>
  <c r="AC18" i="8" s="1"/>
  <c r="AC18" i="18"/>
  <c r="U18" i="2"/>
  <c r="U18" i="6" a="1"/>
  <c r="U18" i="6" s="1"/>
  <c r="U18" i="8" a="1"/>
  <c r="U18" i="8" s="1"/>
  <c r="U18" i="18"/>
  <c r="M18" i="2"/>
  <c r="M18" i="6" a="1"/>
  <c r="M18" i="6" s="1"/>
  <c r="M18" i="8" a="1"/>
  <c r="M18" i="8" s="1"/>
  <c r="M18" i="18"/>
  <c r="E18" i="2"/>
  <c r="E18" i="6" a="1"/>
  <c r="E18" i="6" s="1"/>
  <c r="E18" i="8" a="1"/>
  <c r="E18" i="8" s="1"/>
  <c r="E18" i="18"/>
  <c r="GQ17" i="2"/>
  <c r="GQ17" i="6" a="1"/>
  <c r="GQ17" i="6" s="1"/>
  <c r="GQ17" i="8" a="1"/>
  <c r="GQ17" i="8" s="1"/>
  <c r="GQ17" i="18" a="1"/>
  <c r="GQ17" i="18" s="1"/>
  <c r="GI17" i="2"/>
  <c r="GI17" i="6" a="1"/>
  <c r="GI17" i="6" s="1"/>
  <c r="GI17" i="8" a="1"/>
  <c r="GI17" i="8" s="1"/>
  <c r="GI17" i="18" a="1"/>
  <c r="GI17" i="18" s="1"/>
  <c r="GA17" i="2"/>
  <c r="GA17" i="6" a="1"/>
  <c r="GA17" i="6" s="1"/>
  <c r="GA17" i="8" a="1"/>
  <c r="GA17" i="8" s="1"/>
  <c r="GA17" i="18" a="1"/>
  <c r="GA17" i="18" s="1"/>
  <c r="FS17" i="2"/>
  <c r="FS17" i="6" a="1"/>
  <c r="FS17" i="6" s="1"/>
  <c r="FS17" i="8" a="1"/>
  <c r="FS17" i="8" s="1"/>
  <c r="FS17" i="18" a="1"/>
  <c r="FS17" i="18" s="1"/>
  <c r="FK17" i="2"/>
  <c r="FK17" i="6" a="1"/>
  <c r="FK17" i="6" s="1"/>
  <c r="FK17" i="8" a="1"/>
  <c r="FK17" i="8" s="1"/>
  <c r="FK17" i="18" a="1"/>
  <c r="FK17" i="18" s="1"/>
  <c r="FC17" i="2"/>
  <c r="FC17" i="6" a="1"/>
  <c r="FC17" i="6" s="1"/>
  <c r="FC17" i="8" a="1"/>
  <c r="FC17" i="8" s="1"/>
  <c r="FC17" i="18" a="1"/>
  <c r="FC17" i="18" s="1"/>
  <c r="EU17" i="2"/>
  <c r="EU17" i="6" a="1"/>
  <c r="EU17" i="6" s="1"/>
  <c r="EU17" i="8" a="1"/>
  <c r="EU17" i="8" s="1"/>
  <c r="EU17" i="18" a="1"/>
  <c r="EU17" i="18" s="1"/>
  <c r="EM17" i="2"/>
  <c r="EM17" i="6" a="1"/>
  <c r="EM17" i="6" s="1"/>
  <c r="EM17" i="8" a="1"/>
  <c r="EM17" i="8" s="1"/>
  <c r="EM17" i="18"/>
  <c r="EE17" i="2"/>
  <c r="EE17" i="6" a="1"/>
  <c r="EE17" i="6" s="1"/>
  <c r="EE17" i="8" a="1"/>
  <c r="EE17" i="8" s="1"/>
  <c r="EE17" i="18"/>
  <c r="DW17" i="2"/>
  <c r="DW17" i="6" a="1"/>
  <c r="DW17" i="6" s="1"/>
  <c r="DW17" i="8" a="1"/>
  <c r="DW17" i="8" s="1"/>
  <c r="DW17" i="18"/>
  <c r="DO17" i="2"/>
  <c r="DO17" i="6" a="1"/>
  <c r="DO17" i="6" s="1"/>
  <c r="DO17" i="8" a="1"/>
  <c r="DO17" i="8" s="1"/>
  <c r="DO17" i="18"/>
  <c r="DG17" i="2"/>
  <c r="DG17" i="6" a="1"/>
  <c r="DG17" i="6" s="1"/>
  <c r="DG17" i="8" a="1"/>
  <c r="DG17" i="8" s="1"/>
  <c r="DG17" i="18"/>
  <c r="CY17" i="2"/>
  <c r="CY17" i="6" a="1"/>
  <c r="CY17" i="6" s="1"/>
  <c r="CY17" i="8" a="1"/>
  <c r="CY17" i="8" s="1"/>
  <c r="CY17" i="18"/>
  <c r="CQ17" i="2"/>
  <c r="CQ17" i="6" a="1"/>
  <c r="CQ17" i="6" s="1"/>
  <c r="CQ17" i="8" a="1"/>
  <c r="CQ17" i="8" s="1"/>
  <c r="CQ17" i="18"/>
  <c r="CI17" i="2"/>
  <c r="CI17" i="6" a="1"/>
  <c r="CI17" i="6" s="1"/>
  <c r="CI17" i="8" a="1"/>
  <c r="CI17" i="8" s="1"/>
  <c r="CI17" i="18"/>
  <c r="CA17" i="2"/>
  <c r="CA17" i="6" a="1"/>
  <c r="CA17" i="6" s="1"/>
  <c r="CA17" i="8" a="1"/>
  <c r="CA17" i="8" s="1"/>
  <c r="CA17" i="18"/>
  <c r="BS17" i="2"/>
  <c r="BS17" i="6" a="1"/>
  <c r="BS17" i="6" s="1"/>
  <c r="BS17" i="8" a="1"/>
  <c r="BS17" i="8" s="1"/>
  <c r="BS17" i="18"/>
  <c r="BK17" i="2"/>
  <c r="BK17" i="6" a="1"/>
  <c r="BK17" i="6" s="1"/>
  <c r="BK17" i="8" a="1"/>
  <c r="BK17" i="8" s="1"/>
  <c r="BK17" i="18"/>
  <c r="BC17" i="2"/>
  <c r="BC17" i="6" a="1"/>
  <c r="BC17" i="6" s="1"/>
  <c r="BC17" i="8" a="1"/>
  <c r="BC17" i="8" s="1"/>
  <c r="BC17" i="18"/>
  <c r="AU17" i="2"/>
  <c r="AU17" i="6" a="1"/>
  <c r="AU17" i="6" s="1"/>
  <c r="AU17" i="8" a="1"/>
  <c r="AU17" i="8" s="1"/>
  <c r="AU17" i="18"/>
  <c r="AM17" i="2"/>
  <c r="AM17" i="6" a="1"/>
  <c r="AM17" i="6" s="1"/>
  <c r="AM17" i="8" a="1"/>
  <c r="AM17" i="8" s="1"/>
  <c r="AM17" i="18"/>
  <c r="AE17" i="2"/>
  <c r="AE17" i="6" a="1"/>
  <c r="AE17" i="6" s="1"/>
  <c r="AE17" i="8" a="1"/>
  <c r="AE17" i="8" s="1"/>
  <c r="AE17" i="18"/>
  <c r="W17" i="2"/>
  <c r="W17" i="6" a="1"/>
  <c r="W17" i="6" s="1"/>
  <c r="W17" i="8" a="1"/>
  <c r="W17" i="8" s="1"/>
  <c r="W17" i="18"/>
  <c r="O17" i="2"/>
  <c r="O17" i="6" a="1"/>
  <c r="O17" i="6" s="1"/>
  <c r="O17" i="8" a="1"/>
  <c r="O17" i="8" s="1"/>
  <c r="O17" i="18"/>
  <c r="G17" i="2"/>
  <c r="G17" i="6" a="1"/>
  <c r="G17" i="6" s="1"/>
  <c r="G17" i="8" a="1"/>
  <c r="G17" i="8" s="1"/>
  <c r="G17" i="18"/>
  <c r="GS16" i="2"/>
  <c r="GS16" i="6" a="1"/>
  <c r="GS16" i="6" s="1"/>
  <c r="GS16" i="8" a="1"/>
  <c r="GS16" i="8" s="1"/>
  <c r="GS16" i="18" a="1"/>
  <c r="GS16" i="18" s="1"/>
  <c r="GK16" i="2"/>
  <c r="GK16" i="6" a="1"/>
  <c r="GK16" i="6" s="1"/>
  <c r="GK16" i="8" a="1"/>
  <c r="GK16" i="8" s="1"/>
  <c r="GK16" i="18" a="1"/>
  <c r="GK16" i="18" s="1"/>
  <c r="GC16" i="2"/>
  <c r="GC16" i="6" a="1"/>
  <c r="GC16" i="6" s="1"/>
  <c r="GC16" i="8" a="1"/>
  <c r="GC16" i="8" s="1"/>
  <c r="GC16" i="18" a="1"/>
  <c r="GC16" i="18" s="1"/>
  <c r="FU16" i="2"/>
  <c r="FU16" i="6" a="1"/>
  <c r="FU16" i="6" s="1"/>
  <c r="FU16" i="8" a="1"/>
  <c r="FU16" i="8" s="1"/>
  <c r="FU16" i="18" a="1"/>
  <c r="FU16" i="18" s="1"/>
  <c r="FM16" i="2"/>
  <c r="FM16" i="6" a="1"/>
  <c r="FM16" i="6" s="1"/>
  <c r="FM16" i="8" a="1"/>
  <c r="FM16" i="8" s="1"/>
  <c r="FM16" i="18" a="1"/>
  <c r="FM16" i="18" s="1"/>
  <c r="FE16" i="2"/>
  <c r="FE16" i="6" a="1"/>
  <c r="FE16" i="6" s="1"/>
  <c r="FE16" i="18" a="1"/>
  <c r="FE16" i="18" s="1"/>
  <c r="FE16" i="8" a="1"/>
  <c r="FE16" i="8" s="1"/>
  <c r="EW16" i="2"/>
  <c r="EW16" i="6" a="1"/>
  <c r="EW16" i="6" s="1"/>
  <c r="EW16" i="8" a="1"/>
  <c r="EW16" i="8" s="1"/>
  <c r="EW16" i="18" a="1"/>
  <c r="EW16" i="18" s="1"/>
  <c r="EO16" i="2"/>
  <c r="EO16" i="6" a="1"/>
  <c r="EO16" i="6" s="1"/>
  <c r="EO16" i="8" a="1"/>
  <c r="EO16" i="8" s="1"/>
  <c r="EO16" i="18"/>
  <c r="EG16" i="2"/>
  <c r="EG16" i="6" a="1"/>
  <c r="EG16" i="6" s="1"/>
  <c r="EG16" i="8" a="1"/>
  <c r="EG16" i="8" s="1"/>
  <c r="EG16" i="18"/>
  <c r="DY16" i="2"/>
  <c r="DY16" i="6" a="1"/>
  <c r="DY16" i="6" s="1"/>
  <c r="DY16" i="8" a="1"/>
  <c r="DY16" i="8" s="1"/>
  <c r="DY16" i="18"/>
  <c r="DQ16" i="2"/>
  <c r="DQ16" i="6" a="1"/>
  <c r="DQ16" i="6" s="1"/>
  <c r="DQ16" i="8" a="1"/>
  <c r="DQ16" i="8" s="1"/>
  <c r="DQ16" i="18"/>
  <c r="DI16" i="2"/>
  <c r="DI16" i="6" a="1"/>
  <c r="DI16" i="6" s="1"/>
  <c r="DI16" i="8" a="1"/>
  <c r="DI16" i="8" s="1"/>
  <c r="DI16" i="18"/>
  <c r="DA16" i="2"/>
  <c r="DA16" i="6" a="1"/>
  <c r="DA16" i="6" s="1"/>
  <c r="DA16" i="8" a="1"/>
  <c r="DA16" i="8" s="1"/>
  <c r="DA16" i="18"/>
  <c r="CS16" i="2"/>
  <c r="CS16" i="6" a="1"/>
  <c r="CS16" i="6" s="1"/>
  <c r="CS16" i="8" a="1"/>
  <c r="CS16" i="8" s="1"/>
  <c r="CS16" i="18"/>
  <c r="CK16" i="2"/>
  <c r="CK16" i="6" a="1"/>
  <c r="CK16" i="6" s="1"/>
  <c r="CK16" i="8" a="1"/>
  <c r="CK16" i="8" s="1"/>
  <c r="CK16" i="18"/>
  <c r="CC16" i="2"/>
  <c r="CC16" i="6" a="1"/>
  <c r="CC16" i="6" s="1"/>
  <c r="CC16" i="8" a="1"/>
  <c r="CC16" i="8" s="1"/>
  <c r="CC16" i="18"/>
  <c r="BU16" i="2"/>
  <c r="BU16" i="6" a="1"/>
  <c r="BU16" i="6" s="1"/>
  <c r="BU16" i="8" a="1"/>
  <c r="BU16" i="8" s="1"/>
  <c r="BU16" i="18"/>
  <c r="BM16" i="2"/>
  <c r="BM16" i="6" a="1"/>
  <c r="BM16" i="6" s="1"/>
  <c r="BM16" i="8" a="1"/>
  <c r="BM16" i="8" s="1"/>
  <c r="BM16" i="18"/>
  <c r="BE16" i="2"/>
  <c r="BE16" i="6" a="1"/>
  <c r="BE16" i="6" s="1"/>
  <c r="BE16" i="8" a="1"/>
  <c r="BE16" i="8" s="1"/>
  <c r="BE16" i="18"/>
  <c r="AW16" i="2"/>
  <c r="AW16" i="6" a="1"/>
  <c r="AW16" i="6" s="1"/>
  <c r="AW16" i="8" a="1"/>
  <c r="AW16" i="8" s="1"/>
  <c r="AW16" i="18"/>
  <c r="AO16" i="2"/>
  <c r="AO16" i="6" a="1"/>
  <c r="AO16" i="6" s="1"/>
  <c r="AO16" i="8" a="1"/>
  <c r="AO16" i="8" s="1"/>
  <c r="AO16" i="18"/>
  <c r="AG16" i="2"/>
  <c r="AG16" i="6" a="1"/>
  <c r="AG16" i="6" s="1"/>
  <c r="AG16" i="8" a="1"/>
  <c r="AG16" i="8" s="1"/>
  <c r="AG16" i="18"/>
  <c r="Y16" i="2"/>
  <c r="Y16" i="6" a="1"/>
  <c r="Y16" i="6" s="1"/>
  <c r="Y16" i="8" a="1"/>
  <c r="Y16" i="8" s="1"/>
  <c r="Y16" i="18"/>
  <c r="Q16" i="2"/>
  <c r="Q16" i="6" a="1"/>
  <c r="Q16" i="6" s="1"/>
  <c r="Q16" i="8" a="1"/>
  <c r="Q16" i="8" s="1"/>
  <c r="Q16" i="18"/>
  <c r="I16" i="2"/>
  <c r="I16" i="6" a="1"/>
  <c r="I16" i="6" s="1"/>
  <c r="I16" i="8" a="1"/>
  <c r="I16" i="8" s="1"/>
  <c r="I16" i="18"/>
  <c r="GU15" i="2"/>
  <c r="GU15" i="6" a="1"/>
  <c r="GU15" i="6" s="1"/>
  <c r="GU15" i="18" a="1"/>
  <c r="GU15" i="18" s="1"/>
  <c r="GU15" i="8" a="1"/>
  <c r="GU15" i="8" s="1"/>
  <c r="GM15" i="2"/>
  <c r="GM15" i="6" a="1"/>
  <c r="GM15" i="6" s="1"/>
  <c r="GM15" i="8" a="1"/>
  <c r="GM15" i="8" s="1"/>
  <c r="GM15" i="18" a="1"/>
  <c r="GM15" i="18" s="1"/>
  <c r="GE15" i="2"/>
  <c r="GE15" i="6" a="1"/>
  <c r="GE15" i="6" s="1"/>
  <c r="GE15" i="18" a="1"/>
  <c r="GE15" i="18" s="1"/>
  <c r="GE15" i="8" a="1"/>
  <c r="GE15" i="8" s="1"/>
  <c r="FW15" i="2"/>
  <c r="FW15" i="6" a="1"/>
  <c r="FW15" i="6" s="1"/>
  <c r="FW15" i="8" a="1"/>
  <c r="FW15" i="8" s="1"/>
  <c r="FW15" i="18" a="1"/>
  <c r="FW15" i="18" s="1"/>
  <c r="FO15" i="2"/>
  <c r="FO15" i="6" a="1"/>
  <c r="FO15" i="6" s="1"/>
  <c r="FO15" i="18" a="1"/>
  <c r="FO15" i="18" s="1"/>
  <c r="FO15" i="8" a="1"/>
  <c r="FO15" i="8" s="1"/>
  <c r="FG15" i="2"/>
  <c r="FG15" i="6" a="1"/>
  <c r="FG15" i="6" s="1"/>
  <c r="FG15" i="8" a="1"/>
  <c r="FG15" i="8" s="1"/>
  <c r="FG15" i="18" a="1"/>
  <c r="FG15" i="18" s="1"/>
  <c r="EY15" i="2"/>
  <c r="EY15" i="6" a="1"/>
  <c r="EY15" i="6" s="1"/>
  <c r="EY15" i="8" a="1"/>
  <c r="EY15" i="8" s="1"/>
  <c r="EY15" i="18" a="1"/>
  <c r="EY15" i="18" s="1"/>
  <c r="EQ15" i="2"/>
  <c r="EQ15" i="6" a="1"/>
  <c r="EQ15" i="6" s="1"/>
  <c r="EQ15" i="18" a="1"/>
  <c r="EQ15" i="18" s="1"/>
  <c r="EQ15" i="8" a="1"/>
  <c r="EQ15" i="8" s="1"/>
  <c r="EI15" i="2"/>
  <c r="EI15" i="6" a="1"/>
  <c r="EI15" i="6" s="1"/>
  <c r="EI15" i="8" a="1"/>
  <c r="EI15" i="8" s="1"/>
  <c r="EI15" i="18"/>
  <c r="EA15" i="2"/>
  <c r="EA15" i="6" a="1"/>
  <c r="EA15" i="6" s="1"/>
  <c r="EA15" i="8" a="1"/>
  <c r="EA15" i="8" s="1"/>
  <c r="EA15" i="18"/>
  <c r="DS15" i="2"/>
  <c r="DS15" i="6" a="1"/>
  <c r="DS15" i="6" s="1"/>
  <c r="DS15" i="8" a="1"/>
  <c r="DS15" i="8" s="1"/>
  <c r="DS15" i="18"/>
  <c r="DK15" i="2"/>
  <c r="DK15" i="6" a="1"/>
  <c r="DK15" i="6" s="1"/>
  <c r="DK15" i="8" a="1"/>
  <c r="DK15" i="8" s="1"/>
  <c r="DK15" i="18"/>
  <c r="DC15" i="2"/>
  <c r="DC15" i="6" a="1"/>
  <c r="DC15" i="6" s="1"/>
  <c r="DC15" i="8" a="1"/>
  <c r="DC15" i="8" s="1"/>
  <c r="DC15" i="18"/>
  <c r="CU15" i="2"/>
  <c r="CU15" i="6" a="1"/>
  <c r="CU15" i="6" s="1"/>
  <c r="CU15" i="8" a="1"/>
  <c r="CU15" i="8" s="1"/>
  <c r="CU15" i="18"/>
  <c r="CM15" i="2"/>
  <c r="CM15" i="6" a="1"/>
  <c r="CM15" i="6" s="1"/>
  <c r="CM15" i="8" a="1"/>
  <c r="CM15" i="8" s="1"/>
  <c r="CM15" i="18"/>
  <c r="CE15" i="2"/>
  <c r="CE15" i="6" a="1"/>
  <c r="CE15" i="6" s="1"/>
  <c r="CE15" i="8" a="1"/>
  <c r="CE15" i="8" s="1"/>
  <c r="CE15" i="18"/>
  <c r="BW15" i="2"/>
  <c r="BW15" i="6" a="1"/>
  <c r="BW15" i="6" s="1"/>
  <c r="BW15" i="8" a="1"/>
  <c r="BW15" i="8" s="1"/>
  <c r="BW15" i="18"/>
  <c r="BO15" i="2"/>
  <c r="BO15" i="6" a="1"/>
  <c r="BO15" i="6" s="1"/>
  <c r="BO15" i="8" a="1"/>
  <c r="BO15" i="8" s="1"/>
  <c r="BO15" i="18"/>
  <c r="BG15" i="2"/>
  <c r="BG15" i="6" a="1"/>
  <c r="BG15" i="6" s="1"/>
  <c r="BG15" i="8" a="1"/>
  <c r="BG15" i="8" s="1"/>
  <c r="BG15" i="18"/>
  <c r="AY15" i="2"/>
  <c r="AY15" i="6" a="1"/>
  <c r="AY15" i="6" s="1"/>
  <c r="AY15" i="8" a="1"/>
  <c r="AY15" i="8" s="1"/>
  <c r="AY15" i="18"/>
  <c r="AQ15" i="2"/>
  <c r="AQ15" i="6" a="1"/>
  <c r="AQ15" i="6" s="1"/>
  <c r="AQ15" i="8" a="1"/>
  <c r="AQ15" i="8" s="1"/>
  <c r="AQ15" i="18"/>
  <c r="AI15" i="2"/>
  <c r="AI15" i="6" a="1"/>
  <c r="AI15" i="6" s="1"/>
  <c r="AI15" i="8" a="1"/>
  <c r="AI15" i="8" s="1"/>
  <c r="AI15" i="18"/>
  <c r="AA15" i="2"/>
  <c r="AA15" i="6" a="1"/>
  <c r="AA15" i="6" s="1"/>
  <c r="AA15" i="8" a="1"/>
  <c r="AA15" i="8" s="1"/>
  <c r="AA15" i="18"/>
  <c r="S15" i="2"/>
  <c r="S15" i="6" a="1"/>
  <c r="S15" i="6" s="1"/>
  <c r="S15" i="8" a="1"/>
  <c r="S15" i="8" s="1"/>
  <c r="S15" i="18"/>
  <c r="K15" i="2"/>
  <c r="K15" i="6" a="1"/>
  <c r="K15" i="6" s="1"/>
  <c r="K15" i="8" a="1"/>
  <c r="K15" i="8" s="1"/>
  <c r="K15" i="18"/>
  <c r="GW14" i="2"/>
  <c r="GW14" i="6" a="1"/>
  <c r="GW14" i="6" s="1"/>
  <c r="GW14" i="8" a="1"/>
  <c r="GW14" i="8" s="1"/>
  <c r="GW14" i="18" a="1"/>
  <c r="GW14" i="18" s="1"/>
  <c r="GO14" i="2"/>
  <c r="GO14" i="6" a="1"/>
  <c r="GO14" i="6" s="1"/>
  <c r="GO14" i="8" a="1"/>
  <c r="GO14" i="8" s="1"/>
  <c r="GO14" i="18" a="1"/>
  <c r="GO14" i="18" s="1"/>
  <c r="GG14" i="2"/>
  <c r="GG14" i="6" a="1"/>
  <c r="GG14" i="6" s="1"/>
  <c r="GG14" i="18" a="1"/>
  <c r="GG14" i="18" s="1"/>
  <c r="GG14" i="8" a="1"/>
  <c r="GG14" i="8" s="1"/>
  <c r="FY14" i="2"/>
  <c r="FY14" i="6" a="1"/>
  <c r="FY14" i="6" s="1"/>
  <c r="FY14" i="8" a="1"/>
  <c r="FY14" i="8" s="1"/>
  <c r="FY14" i="18" a="1"/>
  <c r="FY14" i="18" s="1"/>
  <c r="FQ14" i="2"/>
  <c r="FQ14" i="6" a="1"/>
  <c r="FQ14" i="6" s="1"/>
  <c r="FQ14" i="8" a="1"/>
  <c r="FQ14" i="8" s="1"/>
  <c r="FQ14" i="18" a="1"/>
  <c r="FQ14" i="18" s="1"/>
  <c r="FI14" i="2"/>
  <c r="FI14" i="6" a="1"/>
  <c r="FI14" i="6" s="1"/>
  <c r="FI14" i="8" a="1"/>
  <c r="FI14" i="8" s="1"/>
  <c r="FI14" i="18" a="1"/>
  <c r="FI14" i="18" s="1"/>
  <c r="FA14" i="2"/>
  <c r="FA14" i="6" a="1"/>
  <c r="FA14" i="6" s="1"/>
  <c r="FA14" i="8" a="1"/>
  <c r="FA14" i="8" s="1"/>
  <c r="FA14" i="18" a="1"/>
  <c r="FA14" i="18" s="1"/>
  <c r="ES14" i="2"/>
  <c r="ES14" i="6" a="1"/>
  <c r="ES14" i="6" s="1"/>
  <c r="ES14" i="8" a="1"/>
  <c r="ES14" i="8" s="1"/>
  <c r="ES14" i="18" a="1"/>
  <c r="ES14" i="18" s="1"/>
  <c r="EK14" i="2"/>
  <c r="EK14" i="6" a="1"/>
  <c r="EK14" i="6" s="1"/>
  <c r="EK14" i="8" a="1"/>
  <c r="EK14" i="8" s="1"/>
  <c r="EK14" i="18"/>
  <c r="EC14" i="2"/>
  <c r="EC14" i="6" a="1"/>
  <c r="EC14" i="6" s="1"/>
  <c r="EC14" i="8" a="1"/>
  <c r="EC14" i="8" s="1"/>
  <c r="EC14" i="18"/>
  <c r="DU14" i="2"/>
  <c r="DU14" i="6" a="1"/>
  <c r="DU14" i="6" s="1"/>
  <c r="DU14" i="8" a="1"/>
  <c r="DU14" i="8" s="1"/>
  <c r="DU14" i="18"/>
  <c r="DM14" i="2"/>
  <c r="DM14" i="6" a="1"/>
  <c r="DM14" i="6" s="1"/>
  <c r="DM14" i="8" a="1"/>
  <c r="DM14" i="8" s="1"/>
  <c r="DM14" i="18"/>
  <c r="DE14" i="2"/>
  <c r="DE14" i="6" a="1"/>
  <c r="DE14" i="6" s="1"/>
  <c r="DE14" i="8" a="1"/>
  <c r="DE14" i="8" s="1"/>
  <c r="DE14" i="18"/>
  <c r="CW14" i="2"/>
  <c r="CW14" i="6" a="1"/>
  <c r="CW14" i="6" s="1"/>
  <c r="CW14" i="8" a="1"/>
  <c r="CW14" i="8" s="1"/>
  <c r="CW14" i="18"/>
  <c r="CO14" i="2"/>
  <c r="CO14" i="6" a="1"/>
  <c r="CO14" i="6" s="1"/>
  <c r="CO14" i="8" a="1"/>
  <c r="CO14" i="8" s="1"/>
  <c r="CO14" i="18"/>
  <c r="CG14" i="2"/>
  <c r="CG14" i="6" a="1"/>
  <c r="CG14" i="6" s="1"/>
  <c r="CG14" i="8" a="1"/>
  <c r="CG14" i="8" s="1"/>
  <c r="CG14" i="18"/>
  <c r="BY14" i="2"/>
  <c r="BY14" i="6" a="1"/>
  <c r="BY14" i="6" s="1"/>
  <c r="BY14" i="8" a="1"/>
  <c r="BY14" i="8" s="1"/>
  <c r="BY14" i="18"/>
  <c r="BQ14" i="2"/>
  <c r="BQ14" i="6" a="1"/>
  <c r="BQ14" i="6" s="1"/>
  <c r="BQ14" i="8" a="1"/>
  <c r="BQ14" i="8" s="1"/>
  <c r="BQ14" i="18"/>
  <c r="BI14" i="2"/>
  <c r="BI14" i="6" a="1"/>
  <c r="BI14" i="6" s="1"/>
  <c r="BI14" i="8" a="1"/>
  <c r="BI14" i="8" s="1"/>
  <c r="BI14" i="18"/>
  <c r="BA14" i="2"/>
  <c r="BA14" i="6" a="1"/>
  <c r="BA14" i="6" s="1"/>
  <c r="BA14" i="8" a="1"/>
  <c r="BA14" i="8" s="1"/>
  <c r="BA14" i="18"/>
  <c r="AS14" i="2"/>
  <c r="AS14" i="6" a="1"/>
  <c r="AS14" i="6" s="1"/>
  <c r="AS14" i="8" a="1"/>
  <c r="AS14" i="8" s="1"/>
  <c r="AS14" i="18"/>
  <c r="AK14" i="2"/>
  <c r="AK14" i="6" a="1"/>
  <c r="AK14" i="6" s="1"/>
  <c r="AK14" i="8" a="1"/>
  <c r="AK14" i="8" s="1"/>
  <c r="AK14" i="18"/>
  <c r="AC14" i="2"/>
  <c r="AC14" i="6" a="1"/>
  <c r="AC14" i="6" s="1"/>
  <c r="AC14" i="8" a="1"/>
  <c r="AC14" i="8" s="1"/>
  <c r="AC14" i="18"/>
  <c r="U14" i="2"/>
  <c r="U14" i="6" a="1"/>
  <c r="U14" i="6" s="1"/>
  <c r="U14" i="8" a="1"/>
  <c r="U14" i="8" s="1"/>
  <c r="U14" i="18"/>
  <c r="M14" i="2"/>
  <c r="M14" i="6" a="1"/>
  <c r="M14" i="6" s="1"/>
  <c r="M14" i="8" a="1"/>
  <c r="M14" i="8" s="1"/>
  <c r="M14" i="18"/>
  <c r="E14" i="2"/>
  <c r="E14" i="6" a="1"/>
  <c r="E14" i="6" s="1"/>
  <c r="E14" i="8" a="1"/>
  <c r="E14" i="8" s="1"/>
  <c r="E14" i="18"/>
  <c r="GQ13" i="2"/>
  <c r="GQ13" i="6" a="1"/>
  <c r="GQ13" i="6" s="1"/>
  <c r="GQ13" i="8" a="1"/>
  <c r="GQ13" i="8" s="1"/>
  <c r="GQ13" i="18" a="1"/>
  <c r="GQ13" i="18" s="1"/>
  <c r="GI13" i="2"/>
  <c r="GI13" i="6" a="1"/>
  <c r="GI13" i="6" s="1"/>
  <c r="GI13" i="8" a="1"/>
  <c r="GI13" i="8" s="1"/>
  <c r="GI13" i="18" a="1"/>
  <c r="GI13" i="18" s="1"/>
  <c r="GA13" i="2"/>
  <c r="GA13" i="6" a="1"/>
  <c r="GA13" i="6" s="1"/>
  <c r="GA13" i="8" a="1"/>
  <c r="GA13" i="8" s="1"/>
  <c r="GA13" i="18" a="1"/>
  <c r="GA13" i="18" s="1"/>
  <c r="FS13" i="2"/>
  <c r="FS13" i="6" a="1"/>
  <c r="FS13" i="6" s="1"/>
  <c r="FS13" i="8" a="1"/>
  <c r="FS13" i="8" s="1"/>
  <c r="FS13" i="18" a="1"/>
  <c r="FS13" i="18" s="1"/>
  <c r="FK13" i="2"/>
  <c r="FK13" i="6" a="1"/>
  <c r="FK13" i="6" s="1"/>
  <c r="FK13" i="8" a="1"/>
  <c r="FK13" i="8" s="1"/>
  <c r="FK13" i="18" a="1"/>
  <c r="FK13" i="18" s="1"/>
  <c r="FC13" i="2"/>
  <c r="FC13" i="6" a="1"/>
  <c r="FC13" i="6" s="1"/>
  <c r="FC13" i="8" a="1"/>
  <c r="FC13" i="8" s="1"/>
  <c r="FC13" i="18" a="1"/>
  <c r="FC13" i="18" s="1"/>
  <c r="EU13" i="2"/>
  <c r="EU13" i="6" a="1"/>
  <c r="EU13" i="6" s="1"/>
  <c r="EU13" i="8" a="1"/>
  <c r="EU13" i="8" s="1"/>
  <c r="EU13" i="18" a="1"/>
  <c r="EU13" i="18" s="1"/>
  <c r="EM13" i="2"/>
  <c r="EM13" i="6" a="1"/>
  <c r="EM13" i="6" s="1"/>
  <c r="EM13" i="8" a="1"/>
  <c r="EM13" i="8" s="1"/>
  <c r="EM13" i="18"/>
  <c r="EE13" i="2"/>
  <c r="EE13" i="6" a="1"/>
  <c r="EE13" i="6" s="1"/>
  <c r="EE13" i="8" a="1"/>
  <c r="EE13" i="8" s="1"/>
  <c r="EE13" i="18"/>
  <c r="DW13" i="2"/>
  <c r="DW13" i="6" a="1"/>
  <c r="DW13" i="6" s="1"/>
  <c r="DW13" i="8" a="1"/>
  <c r="DW13" i="8" s="1"/>
  <c r="DW13" i="18"/>
  <c r="DO13" i="2"/>
  <c r="DO13" i="6" a="1"/>
  <c r="DO13" i="6" s="1"/>
  <c r="DO13" i="8" a="1"/>
  <c r="DO13" i="8" s="1"/>
  <c r="DO13" i="18"/>
  <c r="DG13" i="2"/>
  <c r="DG13" i="6" a="1"/>
  <c r="DG13" i="6" s="1"/>
  <c r="DG13" i="8" a="1"/>
  <c r="DG13" i="8" s="1"/>
  <c r="DG13" i="18"/>
  <c r="CY13" i="2"/>
  <c r="CY13" i="6" a="1"/>
  <c r="CY13" i="6" s="1"/>
  <c r="CY13" i="8" a="1"/>
  <c r="CY13" i="8" s="1"/>
  <c r="CY13" i="18"/>
  <c r="CQ13" i="2"/>
  <c r="CQ13" i="6" a="1"/>
  <c r="CQ13" i="6" s="1"/>
  <c r="CQ13" i="8" a="1"/>
  <c r="CQ13" i="8" s="1"/>
  <c r="CQ13" i="18"/>
  <c r="CI13" i="2"/>
  <c r="CI13" i="6" a="1"/>
  <c r="CI13" i="6" s="1"/>
  <c r="CI13" i="8" a="1"/>
  <c r="CI13" i="8" s="1"/>
  <c r="CI13" i="18"/>
  <c r="CA13" i="2"/>
  <c r="CA13" i="6" a="1"/>
  <c r="CA13" i="6" s="1"/>
  <c r="CA13" i="8" a="1"/>
  <c r="CA13" i="8" s="1"/>
  <c r="CA13" i="18"/>
  <c r="BS13" i="2"/>
  <c r="BS13" i="6" a="1"/>
  <c r="BS13" i="6" s="1"/>
  <c r="BS13" i="8" a="1"/>
  <c r="BS13" i="8" s="1"/>
  <c r="BS13" i="18"/>
  <c r="BK13" i="2"/>
  <c r="BK13" i="6" a="1"/>
  <c r="BK13" i="6" s="1"/>
  <c r="BK13" i="8" a="1"/>
  <c r="BK13" i="8" s="1"/>
  <c r="BK13" i="18"/>
  <c r="BC13" i="2"/>
  <c r="BC13" i="6" a="1"/>
  <c r="BC13" i="6" s="1"/>
  <c r="BC13" i="8" a="1"/>
  <c r="BC13" i="8" s="1"/>
  <c r="BC13" i="18"/>
  <c r="AU13" i="2"/>
  <c r="AU13" i="6" a="1"/>
  <c r="AU13" i="6" s="1"/>
  <c r="AU13" i="8" a="1"/>
  <c r="AU13" i="8" s="1"/>
  <c r="AU13" i="18"/>
  <c r="AM13" i="2"/>
  <c r="AM13" i="6" a="1"/>
  <c r="AM13" i="6" s="1"/>
  <c r="AM13" i="8" a="1"/>
  <c r="AM13" i="8" s="1"/>
  <c r="AM13" i="18"/>
  <c r="AE13" i="2"/>
  <c r="AE13" i="6" a="1"/>
  <c r="AE13" i="6" s="1"/>
  <c r="AE13" i="8" a="1"/>
  <c r="AE13" i="8" s="1"/>
  <c r="AE13" i="18"/>
  <c r="W13" i="2"/>
  <c r="W13" i="6" a="1"/>
  <c r="W13" i="6" s="1"/>
  <c r="W13" i="8" a="1"/>
  <c r="W13" i="8" s="1"/>
  <c r="W13" i="18"/>
  <c r="O13" i="2"/>
  <c r="O13" i="6" a="1"/>
  <c r="O13" i="6" s="1"/>
  <c r="O13" i="8" a="1"/>
  <c r="O13" i="8" s="1"/>
  <c r="O13" i="18"/>
  <c r="G13" i="2"/>
  <c r="G13" i="6" a="1"/>
  <c r="G13" i="6" s="1"/>
  <c r="G13" i="8" a="1"/>
  <c r="G13" i="8" s="1"/>
  <c r="G13" i="18"/>
  <c r="GS12" i="2"/>
  <c r="GS12" i="6" a="1"/>
  <c r="GS12" i="6" s="1"/>
  <c r="GS12" i="8" a="1"/>
  <c r="GS12" i="8" s="1"/>
  <c r="GS12" i="18" a="1"/>
  <c r="GS12" i="18" s="1"/>
  <c r="GK12" i="2"/>
  <c r="GK12" i="6" a="1"/>
  <c r="GK12" i="6" s="1"/>
  <c r="GK12" i="8" a="1"/>
  <c r="GK12" i="8" s="1"/>
  <c r="GK12" i="18" a="1"/>
  <c r="GK12" i="18" s="1"/>
  <c r="GC12" i="2"/>
  <c r="GC12" i="6" a="1"/>
  <c r="GC12" i="6" s="1"/>
  <c r="GC12" i="8" a="1"/>
  <c r="GC12" i="8" s="1"/>
  <c r="GC12" i="18" a="1"/>
  <c r="GC12" i="18" s="1"/>
  <c r="FU12" i="2"/>
  <c r="FU12" i="6" a="1"/>
  <c r="FU12" i="6" s="1"/>
  <c r="FU12" i="8" a="1"/>
  <c r="FU12" i="8" s="1"/>
  <c r="FU12" i="18" a="1"/>
  <c r="FU12" i="18" s="1"/>
  <c r="FM12" i="2"/>
  <c r="FM12" i="6" a="1"/>
  <c r="FM12" i="6" s="1"/>
  <c r="FM12" i="8" a="1"/>
  <c r="FM12" i="8" s="1"/>
  <c r="FM12" i="18" a="1"/>
  <c r="FM12" i="18" s="1"/>
  <c r="FE12" i="2"/>
  <c r="FE12" i="6" a="1"/>
  <c r="FE12" i="6" s="1"/>
  <c r="FE12" i="8" a="1"/>
  <c r="FE12" i="8" s="1"/>
  <c r="FE12" i="18" a="1"/>
  <c r="FE12" i="18" s="1"/>
  <c r="EW12" i="2"/>
  <c r="EW12" i="6" a="1"/>
  <c r="EW12" i="6" s="1"/>
  <c r="EW12" i="8" a="1"/>
  <c r="EW12" i="8" s="1"/>
  <c r="EW12" i="18" a="1"/>
  <c r="EW12" i="18" s="1"/>
  <c r="EO12" i="2"/>
  <c r="EO12" i="6" a="1"/>
  <c r="EO12" i="6" s="1"/>
  <c r="EO12" i="8" a="1"/>
  <c r="EO12" i="8" s="1"/>
  <c r="EO12" i="18"/>
  <c r="EG12" i="2"/>
  <c r="EG12" i="6" a="1"/>
  <c r="EG12" i="6" s="1"/>
  <c r="EG12" i="8" a="1"/>
  <c r="EG12" i="8" s="1"/>
  <c r="EG12" i="18"/>
  <c r="DY12" i="2"/>
  <c r="DY12" i="6" a="1"/>
  <c r="DY12" i="6" s="1"/>
  <c r="DY12" i="8" a="1"/>
  <c r="DY12" i="8" s="1"/>
  <c r="DY12" i="18"/>
  <c r="DQ12" i="2"/>
  <c r="DQ12" i="6" a="1"/>
  <c r="DQ12" i="6" s="1"/>
  <c r="DQ12" i="8" a="1"/>
  <c r="DQ12" i="8" s="1"/>
  <c r="DQ12" i="18"/>
  <c r="DI12" i="2"/>
  <c r="DI12" i="6" a="1"/>
  <c r="DI12" i="6" s="1"/>
  <c r="DI12" i="8" a="1"/>
  <c r="DI12" i="8" s="1"/>
  <c r="DI12" i="18"/>
  <c r="DA12" i="2"/>
  <c r="DA12" i="6" a="1"/>
  <c r="DA12" i="6" s="1"/>
  <c r="DA12" i="8" a="1"/>
  <c r="DA12" i="8" s="1"/>
  <c r="DA12" i="18"/>
  <c r="CS12" i="2"/>
  <c r="CS12" i="6" a="1"/>
  <c r="CS12" i="6" s="1"/>
  <c r="CS12" i="8" a="1"/>
  <c r="CS12" i="8" s="1"/>
  <c r="CS12" i="18"/>
  <c r="CK12" i="2"/>
  <c r="CK12" i="6" a="1"/>
  <c r="CK12" i="6" s="1"/>
  <c r="CK12" i="8" a="1"/>
  <c r="CK12" i="8" s="1"/>
  <c r="CK12" i="18"/>
  <c r="CC12" i="2"/>
  <c r="CC12" i="6" a="1"/>
  <c r="CC12" i="6" s="1"/>
  <c r="CC12" i="8" a="1"/>
  <c r="CC12" i="8" s="1"/>
  <c r="CC12" i="18"/>
  <c r="BU12" i="2"/>
  <c r="BU12" i="6" a="1"/>
  <c r="BU12" i="6" s="1"/>
  <c r="BU12" i="8" a="1"/>
  <c r="BU12" i="8" s="1"/>
  <c r="BU12" i="18"/>
  <c r="BM12" i="2"/>
  <c r="BM12" i="6" a="1"/>
  <c r="BM12" i="6" s="1"/>
  <c r="BM12" i="8" a="1"/>
  <c r="BM12" i="8" s="1"/>
  <c r="BM12" i="18"/>
  <c r="BE12" i="2"/>
  <c r="BE12" i="6" a="1"/>
  <c r="BE12" i="6" s="1"/>
  <c r="BE12" i="8" a="1"/>
  <c r="BE12" i="8" s="1"/>
  <c r="BE12" i="18"/>
  <c r="AW12" i="2"/>
  <c r="AW12" i="6" a="1"/>
  <c r="AW12" i="6" s="1"/>
  <c r="AW12" i="8" a="1"/>
  <c r="AW12" i="8" s="1"/>
  <c r="AW12" i="18"/>
  <c r="AO12" i="2"/>
  <c r="AO12" i="6" a="1"/>
  <c r="AO12" i="6" s="1"/>
  <c r="AO12" i="8" a="1"/>
  <c r="AO12" i="8" s="1"/>
  <c r="AO12" i="18"/>
  <c r="AG12" i="2"/>
  <c r="AG12" i="6" a="1"/>
  <c r="AG12" i="6" s="1"/>
  <c r="AG12" i="8" a="1"/>
  <c r="AG12" i="8" s="1"/>
  <c r="AG12" i="18"/>
  <c r="Y12" i="2"/>
  <c r="Y12" i="6" a="1"/>
  <c r="Y12" i="6" s="1"/>
  <c r="Y12" i="8" a="1"/>
  <c r="Y12" i="8" s="1"/>
  <c r="Y12" i="18"/>
  <c r="Q12" i="2"/>
  <c r="Q12" i="6" a="1"/>
  <c r="Q12" i="6" s="1"/>
  <c r="Q12" i="8" a="1"/>
  <c r="Q12" i="8" s="1"/>
  <c r="Q12" i="18"/>
  <c r="I12" i="2"/>
  <c r="I12" i="6" a="1"/>
  <c r="I12" i="6" s="1"/>
  <c r="I12" i="8" a="1"/>
  <c r="I12" i="8" s="1"/>
  <c r="I12" i="18"/>
  <c r="GU11" i="2"/>
  <c r="GU11" i="6" a="1"/>
  <c r="GU11" i="6" s="1"/>
  <c r="GU11" i="8" a="1"/>
  <c r="GU11" i="8" s="1"/>
  <c r="GU11" i="18" a="1"/>
  <c r="GU11" i="18" s="1"/>
  <c r="GM11" i="2"/>
  <c r="GM11" i="6" a="1"/>
  <c r="GM11" i="6" s="1"/>
  <c r="GM11" i="8" a="1"/>
  <c r="GM11" i="8" s="1"/>
  <c r="GM11" i="18" a="1"/>
  <c r="GM11" i="18" s="1"/>
  <c r="GE11" i="2"/>
  <c r="GE11" i="6" a="1"/>
  <c r="GE11" i="6" s="1"/>
  <c r="GE11" i="18" a="1"/>
  <c r="GE11" i="18" s="1"/>
  <c r="GE11" i="8" a="1"/>
  <c r="GE11" i="8" s="1"/>
  <c r="FW11" i="2"/>
  <c r="FW11" i="6" a="1"/>
  <c r="FW11" i="6" s="1"/>
  <c r="FW11" i="8" a="1"/>
  <c r="FW11" i="8" s="1"/>
  <c r="FW11" i="18" a="1"/>
  <c r="FW11" i="18" s="1"/>
  <c r="FO11" i="2"/>
  <c r="FO11" i="6" a="1"/>
  <c r="FO11" i="6" s="1"/>
  <c r="FO11" i="18" a="1"/>
  <c r="FO11" i="18" s="1"/>
  <c r="FO11" i="8" a="1"/>
  <c r="FO11" i="8" s="1"/>
  <c r="FG11" i="2"/>
  <c r="FG11" i="6" a="1"/>
  <c r="FG11" i="6" s="1"/>
  <c r="FG11" i="8" a="1"/>
  <c r="FG11" i="8" s="1"/>
  <c r="FG11" i="18" a="1"/>
  <c r="FG11" i="18" s="1"/>
  <c r="EY11" i="2"/>
  <c r="EY11" i="6" a="1"/>
  <c r="EY11" i="6" s="1"/>
  <c r="EY11" i="18" a="1"/>
  <c r="EY11" i="18" s="1"/>
  <c r="EY11" i="8" a="1"/>
  <c r="EY11" i="8" s="1"/>
  <c r="EQ11" i="2"/>
  <c r="EQ11" i="6" a="1"/>
  <c r="EQ11" i="6" s="1"/>
  <c r="EQ11" i="18" a="1"/>
  <c r="EQ11" i="18" s="1"/>
  <c r="EQ11" i="8" a="1"/>
  <c r="EQ11" i="8" s="1"/>
  <c r="EI11" i="2"/>
  <c r="EI11" i="6" a="1"/>
  <c r="EI11" i="6" s="1"/>
  <c r="EI11" i="8" a="1"/>
  <c r="EI11" i="8" s="1"/>
  <c r="EI11" i="18"/>
  <c r="EA11" i="2"/>
  <c r="EA11" i="6" a="1"/>
  <c r="EA11" i="6" s="1"/>
  <c r="EA11" i="8" a="1"/>
  <c r="EA11" i="8" s="1"/>
  <c r="EA11" i="18"/>
  <c r="DS11" i="2"/>
  <c r="DS11" i="6" a="1"/>
  <c r="DS11" i="6" s="1"/>
  <c r="DS11" i="8" a="1"/>
  <c r="DS11" i="8" s="1"/>
  <c r="DS11" i="18"/>
  <c r="DK11" i="2"/>
  <c r="DK11" i="6" a="1"/>
  <c r="DK11" i="6" s="1"/>
  <c r="DK11" i="8" a="1"/>
  <c r="DK11" i="8" s="1"/>
  <c r="DK11" i="18"/>
  <c r="DC11" i="2"/>
  <c r="DC11" i="6" a="1"/>
  <c r="DC11" i="6" s="1"/>
  <c r="DC11" i="8" a="1"/>
  <c r="DC11" i="8" s="1"/>
  <c r="DC11" i="18"/>
  <c r="CU11" i="2"/>
  <c r="CU11" i="6" a="1"/>
  <c r="CU11" i="6" s="1"/>
  <c r="CU11" i="8" a="1"/>
  <c r="CU11" i="8" s="1"/>
  <c r="CU11" i="18"/>
  <c r="CM11" i="2"/>
  <c r="CM11" i="6" a="1"/>
  <c r="CM11" i="6" s="1"/>
  <c r="CM11" i="8" a="1"/>
  <c r="CM11" i="8" s="1"/>
  <c r="CM11" i="18"/>
  <c r="CE11" i="2"/>
  <c r="CE11" i="6" a="1"/>
  <c r="CE11" i="6" s="1"/>
  <c r="CE11" i="8" a="1"/>
  <c r="CE11" i="8" s="1"/>
  <c r="CE11" i="18"/>
  <c r="BW11" i="2"/>
  <c r="BW11" i="6" a="1"/>
  <c r="BW11" i="6" s="1"/>
  <c r="BW11" i="8" a="1"/>
  <c r="BW11" i="8" s="1"/>
  <c r="BW11" i="18"/>
  <c r="BO11" i="2"/>
  <c r="BO11" i="6" a="1"/>
  <c r="BO11" i="6" s="1"/>
  <c r="BO11" i="8" a="1"/>
  <c r="BO11" i="8" s="1"/>
  <c r="BO11" i="18"/>
  <c r="BG11" i="2"/>
  <c r="BG11" i="6" a="1"/>
  <c r="BG11" i="6" s="1"/>
  <c r="BG11" i="8" a="1"/>
  <c r="BG11" i="8" s="1"/>
  <c r="BG11" i="18"/>
  <c r="AY11" i="2"/>
  <c r="AY11" i="6" a="1"/>
  <c r="AY11" i="6" s="1"/>
  <c r="AY11" i="8" a="1"/>
  <c r="AY11" i="8" s="1"/>
  <c r="AY11" i="18"/>
  <c r="AQ11" i="2"/>
  <c r="AQ11" i="6" a="1"/>
  <c r="AQ11" i="6" s="1"/>
  <c r="AQ11" i="8" a="1"/>
  <c r="AQ11" i="8" s="1"/>
  <c r="AQ11" i="18"/>
  <c r="AI11" i="2"/>
  <c r="AI11" i="6" a="1"/>
  <c r="AI11" i="6" s="1"/>
  <c r="AI11" i="8" a="1"/>
  <c r="AI11" i="8" s="1"/>
  <c r="AI11" i="18"/>
  <c r="AA11" i="2"/>
  <c r="AA11" i="6" a="1"/>
  <c r="AA11" i="6" s="1"/>
  <c r="AA11" i="8" a="1"/>
  <c r="AA11" i="8" s="1"/>
  <c r="AA11" i="18"/>
  <c r="S11" i="2"/>
  <c r="S11" i="6" a="1"/>
  <c r="S11" i="6" s="1"/>
  <c r="S11" i="8" a="1"/>
  <c r="S11" i="8" s="1"/>
  <c r="S11" i="18"/>
  <c r="K11" i="2"/>
  <c r="K11" i="6" a="1"/>
  <c r="K11" i="6" s="1"/>
  <c r="K11" i="8" a="1"/>
  <c r="K11" i="8" s="1"/>
  <c r="K11" i="18"/>
  <c r="GW10" i="2"/>
  <c r="GW10" i="6" a="1"/>
  <c r="GW10" i="6" s="1"/>
  <c r="GW10" i="8" a="1"/>
  <c r="GW10" i="8" s="1"/>
  <c r="GW10" i="18" a="1"/>
  <c r="GW10" i="18" s="1"/>
  <c r="GO10" i="2"/>
  <c r="GO10" i="6" a="1"/>
  <c r="GO10" i="6" s="1"/>
  <c r="GO10" i="18" a="1"/>
  <c r="GO10" i="18" s="1"/>
  <c r="GO10" i="8" a="1"/>
  <c r="GO10" i="8" s="1"/>
  <c r="GG10" i="2"/>
  <c r="GG10" i="6" a="1"/>
  <c r="GG10" i="6" s="1"/>
  <c r="GG10" i="8" a="1"/>
  <c r="GG10" i="8" s="1"/>
  <c r="GG10" i="18" a="1"/>
  <c r="GG10" i="18" s="1"/>
  <c r="FY10" i="2"/>
  <c r="FY10" i="6" a="1"/>
  <c r="FY10" i="6" s="1"/>
  <c r="FY10" i="18" a="1"/>
  <c r="FY10" i="18" s="1"/>
  <c r="FY10" i="8" a="1"/>
  <c r="FY10" i="8" s="1"/>
  <c r="FQ10" i="2"/>
  <c r="FQ10" i="6" a="1"/>
  <c r="FQ10" i="6" s="1"/>
  <c r="FQ10" i="8" a="1"/>
  <c r="FQ10" i="8" s="1"/>
  <c r="FQ10" i="18" a="1"/>
  <c r="FQ10" i="18" s="1"/>
  <c r="FI10" i="2"/>
  <c r="FI10" i="6" a="1"/>
  <c r="FI10" i="6" s="1"/>
  <c r="FI10" i="8" a="1"/>
  <c r="FI10" i="8" s="1"/>
  <c r="FI10" i="18" a="1"/>
  <c r="FI10" i="18" s="1"/>
  <c r="FA10" i="2"/>
  <c r="FA10" i="6" a="1"/>
  <c r="FA10" i="6" s="1"/>
  <c r="FA10" i="8" a="1"/>
  <c r="FA10" i="8" s="1"/>
  <c r="FA10" i="18" a="1"/>
  <c r="FA10" i="18" s="1"/>
  <c r="ES10" i="2"/>
  <c r="ES10" i="6" a="1"/>
  <c r="ES10" i="6" s="1"/>
  <c r="ES10" i="8" a="1"/>
  <c r="ES10" i="8" s="1"/>
  <c r="ES10" i="18" a="1"/>
  <c r="ES10" i="18" s="1"/>
  <c r="EK10" i="2"/>
  <c r="EK10" i="6" a="1"/>
  <c r="EK10" i="6" s="1"/>
  <c r="EK10" i="8" a="1"/>
  <c r="EK10" i="8" s="1"/>
  <c r="EK10" i="18"/>
  <c r="EC10" i="2"/>
  <c r="EC10" i="6" a="1"/>
  <c r="EC10" i="6" s="1"/>
  <c r="EC10" i="8" a="1"/>
  <c r="EC10" i="8" s="1"/>
  <c r="EC10" i="18"/>
  <c r="DU10" i="2"/>
  <c r="DU10" i="6" a="1"/>
  <c r="DU10" i="6" s="1"/>
  <c r="DU10" i="8" a="1"/>
  <c r="DU10" i="8" s="1"/>
  <c r="DU10" i="18"/>
  <c r="DM10" i="2"/>
  <c r="DM10" i="6" a="1"/>
  <c r="DM10" i="6" s="1"/>
  <c r="DM10" i="8" a="1"/>
  <c r="DM10" i="8" s="1"/>
  <c r="DM10" i="18"/>
  <c r="DE10" i="2"/>
  <c r="DE10" i="6" a="1"/>
  <c r="DE10" i="6" s="1"/>
  <c r="DE10" i="8" a="1"/>
  <c r="DE10" i="8" s="1"/>
  <c r="DE10" i="18"/>
  <c r="CW10" i="2"/>
  <c r="CW10" i="6" a="1"/>
  <c r="CW10" i="6" s="1"/>
  <c r="CW10" i="8" a="1"/>
  <c r="CW10" i="8" s="1"/>
  <c r="CW10" i="18"/>
  <c r="CO10" i="2"/>
  <c r="CO10" i="6" a="1"/>
  <c r="CO10" i="6" s="1"/>
  <c r="CO10" i="8" a="1"/>
  <c r="CO10" i="8" s="1"/>
  <c r="CO10" i="18"/>
  <c r="CG10" i="2"/>
  <c r="CG10" i="6" a="1"/>
  <c r="CG10" i="6" s="1"/>
  <c r="CG10" i="8" a="1"/>
  <c r="CG10" i="8" s="1"/>
  <c r="CG10" i="18"/>
  <c r="BY10" i="2"/>
  <c r="BY10" i="6" a="1"/>
  <c r="BY10" i="6" s="1"/>
  <c r="BY10" i="8" a="1"/>
  <c r="BY10" i="8" s="1"/>
  <c r="BY10" i="18"/>
  <c r="BQ10" i="2"/>
  <c r="BQ10" i="6" a="1"/>
  <c r="BQ10" i="6" s="1"/>
  <c r="BQ10" i="8" a="1"/>
  <c r="BQ10" i="8" s="1"/>
  <c r="BQ10" i="18"/>
  <c r="BI10" i="2"/>
  <c r="BI10" i="6" a="1"/>
  <c r="BI10" i="6" s="1"/>
  <c r="BI10" i="8" a="1"/>
  <c r="BI10" i="8" s="1"/>
  <c r="BI10" i="18"/>
  <c r="BA10" i="2"/>
  <c r="BA10" i="6" a="1"/>
  <c r="BA10" i="6" s="1"/>
  <c r="BA10" i="8" a="1"/>
  <c r="BA10" i="8" s="1"/>
  <c r="BA10" i="18"/>
  <c r="AS10" i="2"/>
  <c r="AS10" i="6" a="1"/>
  <c r="AS10" i="6" s="1"/>
  <c r="AS10" i="8" a="1"/>
  <c r="AS10" i="8" s="1"/>
  <c r="AS10" i="18"/>
  <c r="AK10" i="2"/>
  <c r="AK10" i="6" a="1"/>
  <c r="AK10" i="6" s="1"/>
  <c r="AK10" i="8" a="1"/>
  <c r="AK10" i="8" s="1"/>
  <c r="AK10" i="18"/>
  <c r="AC10" i="2"/>
  <c r="AC10" i="6" a="1"/>
  <c r="AC10" i="6" s="1"/>
  <c r="AC10" i="8" a="1"/>
  <c r="AC10" i="8" s="1"/>
  <c r="AC10" i="18"/>
  <c r="U10" i="2"/>
  <c r="U10" i="6" a="1"/>
  <c r="U10" i="6" s="1"/>
  <c r="U10" i="8" a="1"/>
  <c r="U10" i="8" s="1"/>
  <c r="U10" i="18"/>
  <c r="M10" i="2"/>
  <c r="M10" i="6" a="1"/>
  <c r="M10" i="6" s="1"/>
  <c r="M10" i="8" a="1"/>
  <c r="M10" i="8" s="1"/>
  <c r="M10" i="18"/>
  <c r="E10" i="2"/>
  <c r="E10" i="6" a="1"/>
  <c r="E10" i="6" s="1"/>
  <c r="E10" i="8" a="1"/>
  <c r="E10" i="8" s="1"/>
  <c r="E10" i="18"/>
  <c r="GQ9" i="2"/>
  <c r="GQ9" i="6" a="1"/>
  <c r="GQ9" i="6" s="1"/>
  <c r="GQ9" i="8" a="1"/>
  <c r="GQ9" i="8" s="1"/>
  <c r="GQ9" i="18" a="1"/>
  <c r="GQ9" i="18" s="1"/>
  <c r="GI9" i="2"/>
  <c r="GI9" i="6" a="1"/>
  <c r="GI9" i="6" s="1"/>
  <c r="GI9" i="8" a="1"/>
  <c r="GI9" i="8" s="1"/>
  <c r="GI9" i="18" a="1"/>
  <c r="GI9" i="18" s="1"/>
  <c r="GA9" i="2"/>
  <c r="GA9" i="6" a="1"/>
  <c r="GA9" i="6" s="1"/>
  <c r="GA9" i="8" a="1"/>
  <c r="GA9" i="8" s="1"/>
  <c r="GA9" i="18" a="1"/>
  <c r="GA9" i="18" s="1"/>
  <c r="FS9" i="2"/>
  <c r="FS9" i="6" a="1"/>
  <c r="FS9" i="6" s="1"/>
  <c r="FS9" i="8" a="1"/>
  <c r="FS9" i="8" s="1"/>
  <c r="FS9" i="18" a="1"/>
  <c r="FS9" i="18" s="1"/>
  <c r="FK9" i="2"/>
  <c r="FK9" i="6" a="1"/>
  <c r="FK9" i="6" s="1"/>
  <c r="FK9" i="8" a="1"/>
  <c r="FK9" i="8" s="1"/>
  <c r="FK9" i="18" a="1"/>
  <c r="FK9" i="18" s="1"/>
  <c r="FC9" i="2"/>
  <c r="FC9" i="6" a="1"/>
  <c r="FC9" i="6" s="1"/>
  <c r="FC9" i="8" a="1"/>
  <c r="FC9" i="8" s="1"/>
  <c r="FC9" i="18" a="1"/>
  <c r="FC9" i="18" s="1"/>
  <c r="EU9" i="2"/>
  <c r="EU9" i="6" a="1"/>
  <c r="EU9" i="6" s="1"/>
  <c r="EU9" i="8" a="1"/>
  <c r="EU9" i="8" s="1"/>
  <c r="EU9" i="18" a="1"/>
  <c r="EU9" i="18" s="1"/>
  <c r="EM9" i="2"/>
  <c r="EM9" i="6" a="1"/>
  <c r="EM9" i="6" s="1"/>
  <c r="EM9" i="8" a="1"/>
  <c r="EM9" i="8" s="1"/>
  <c r="EM9" i="18"/>
  <c r="EE9" i="2"/>
  <c r="EE9" i="6" a="1"/>
  <c r="EE9" i="6" s="1"/>
  <c r="EE9" i="8" a="1"/>
  <c r="EE9" i="8" s="1"/>
  <c r="EE9" i="18"/>
  <c r="DW9" i="2"/>
  <c r="DW9" i="6" a="1"/>
  <c r="DW9" i="6" s="1"/>
  <c r="DW9" i="8" a="1"/>
  <c r="DW9" i="8" s="1"/>
  <c r="DW9" i="18"/>
  <c r="DO9" i="2"/>
  <c r="DO9" i="6" a="1"/>
  <c r="DO9" i="6" s="1"/>
  <c r="DO9" i="8" a="1"/>
  <c r="DO9" i="8" s="1"/>
  <c r="DO9" i="18"/>
  <c r="DG9" i="2"/>
  <c r="DG9" i="6" a="1"/>
  <c r="DG9" i="6" s="1"/>
  <c r="DG9" i="8" a="1"/>
  <c r="DG9" i="8" s="1"/>
  <c r="DG9" i="18"/>
  <c r="CY9" i="2"/>
  <c r="CY9" i="6" a="1"/>
  <c r="CY9" i="6" s="1"/>
  <c r="CY9" i="8" a="1"/>
  <c r="CY9" i="8" s="1"/>
  <c r="CY9" i="18"/>
  <c r="CQ9" i="2"/>
  <c r="CQ9" i="6" a="1"/>
  <c r="CQ9" i="6" s="1"/>
  <c r="CQ9" i="8" a="1"/>
  <c r="CQ9" i="8" s="1"/>
  <c r="CQ9" i="18"/>
  <c r="CI9" i="2"/>
  <c r="CI9" i="6" a="1"/>
  <c r="CI9" i="6" s="1"/>
  <c r="CI9" i="8" a="1"/>
  <c r="CI9" i="8" s="1"/>
  <c r="CI9" i="18"/>
  <c r="CA9" i="2"/>
  <c r="CA9" i="6" a="1"/>
  <c r="CA9" i="6" s="1"/>
  <c r="CA9" i="8" a="1"/>
  <c r="CA9" i="8" s="1"/>
  <c r="CA9" i="18"/>
  <c r="BS9" i="2"/>
  <c r="BS9" i="6" a="1"/>
  <c r="BS9" i="6" s="1"/>
  <c r="BS9" i="8" a="1"/>
  <c r="BS9" i="8" s="1"/>
  <c r="BS9" i="18"/>
  <c r="BK9" i="2"/>
  <c r="BK9" i="6" a="1"/>
  <c r="BK9" i="6" s="1"/>
  <c r="BK9" i="8" a="1"/>
  <c r="BK9" i="8" s="1"/>
  <c r="BK9" i="18"/>
  <c r="BC9" i="2"/>
  <c r="BC9" i="6" a="1"/>
  <c r="BC9" i="6" s="1"/>
  <c r="BC9" i="8" a="1"/>
  <c r="BC9" i="8" s="1"/>
  <c r="BC9" i="18"/>
  <c r="AU9" i="2"/>
  <c r="AU9" i="6" a="1"/>
  <c r="AU9" i="6" s="1"/>
  <c r="AU9" i="8" a="1"/>
  <c r="AU9" i="8" s="1"/>
  <c r="AU9" i="18"/>
  <c r="AM9" i="2"/>
  <c r="AM9" i="6" a="1"/>
  <c r="AM9" i="6" s="1"/>
  <c r="AM9" i="8" a="1"/>
  <c r="AM9" i="8" s="1"/>
  <c r="AM9" i="18"/>
  <c r="AE9" i="2"/>
  <c r="AE9" i="6" a="1"/>
  <c r="AE9" i="6" s="1"/>
  <c r="AE9" i="8" a="1"/>
  <c r="AE9" i="8" s="1"/>
  <c r="AE9" i="18"/>
  <c r="W9" i="2"/>
  <c r="W9" i="6" a="1"/>
  <c r="W9" i="6" s="1"/>
  <c r="W9" i="8" a="1"/>
  <c r="W9" i="8" s="1"/>
  <c r="W9" i="18"/>
  <c r="O9" i="2"/>
  <c r="O9" i="6" a="1"/>
  <c r="O9" i="6" s="1"/>
  <c r="O9" i="8" a="1"/>
  <c r="O9" i="8" s="1"/>
  <c r="O9" i="18"/>
  <c r="G9" i="2"/>
  <c r="G9" i="6" a="1"/>
  <c r="G9" i="6" s="1"/>
  <c r="G9" i="8" a="1"/>
  <c r="G9" i="8" s="1"/>
  <c r="G9" i="18"/>
  <c r="GS8" i="2"/>
  <c r="GS8" i="6" a="1"/>
  <c r="GS8" i="6" s="1"/>
  <c r="GS8" i="8" a="1"/>
  <c r="GS8" i="8" s="1"/>
  <c r="GS8" i="18" a="1"/>
  <c r="GS8" i="18" s="1"/>
  <c r="GK8" i="2"/>
  <c r="GK8" i="6" a="1"/>
  <c r="GK8" i="6" s="1"/>
  <c r="GK8" i="8" a="1"/>
  <c r="GK8" i="8" s="1"/>
  <c r="GK8" i="18" a="1"/>
  <c r="GK8" i="18" s="1"/>
  <c r="GC8" i="2"/>
  <c r="GC8" i="6" a="1"/>
  <c r="GC8" i="6" s="1"/>
  <c r="GC8" i="8" a="1"/>
  <c r="GC8" i="8" s="1"/>
  <c r="GC8" i="18" a="1"/>
  <c r="GC8" i="18" s="1"/>
  <c r="FU8" i="2"/>
  <c r="FU8" i="6" a="1"/>
  <c r="FU8" i="6" s="1"/>
  <c r="FU8" i="8" a="1"/>
  <c r="FU8" i="8" s="1"/>
  <c r="FU8" i="18" a="1"/>
  <c r="FU8" i="18" s="1"/>
  <c r="FM8" i="2"/>
  <c r="FM8" i="6" a="1"/>
  <c r="FM8" i="6" s="1"/>
  <c r="FM8" i="8" a="1"/>
  <c r="FM8" i="8" s="1"/>
  <c r="FM8" i="18" a="1"/>
  <c r="FM8" i="18" s="1"/>
  <c r="FE8" i="2"/>
  <c r="FE8" i="6" a="1"/>
  <c r="FE8" i="6" s="1"/>
  <c r="FE8" i="18" a="1"/>
  <c r="FE8" i="18" s="1"/>
  <c r="FE8" i="8" a="1"/>
  <c r="FE8" i="8" s="1"/>
  <c r="EW8" i="2"/>
  <c r="EW8" i="6" a="1"/>
  <c r="EW8" i="6" s="1"/>
  <c r="EW8" i="18" a="1"/>
  <c r="EW8" i="18" s="1"/>
  <c r="EW8" i="8" a="1"/>
  <c r="EW8" i="8" s="1"/>
  <c r="EO8" i="2"/>
  <c r="EO8" i="6" a="1"/>
  <c r="EO8" i="6" s="1"/>
  <c r="EO8" i="8" a="1"/>
  <c r="EO8" i="8" s="1"/>
  <c r="EO8" i="18"/>
  <c r="EG8" i="2"/>
  <c r="EG8" i="6" a="1"/>
  <c r="EG8" i="6" s="1"/>
  <c r="EG8" i="8" a="1"/>
  <c r="EG8" i="8" s="1"/>
  <c r="EG8" i="18"/>
  <c r="DY8" i="2"/>
  <c r="DY8" i="6" a="1"/>
  <c r="DY8" i="6" s="1"/>
  <c r="DY8" i="8" a="1"/>
  <c r="DY8" i="8" s="1"/>
  <c r="DY8" i="18"/>
  <c r="DQ8" i="2"/>
  <c r="DQ8" i="6" a="1"/>
  <c r="DQ8" i="6" s="1"/>
  <c r="DQ8" i="8" a="1"/>
  <c r="DQ8" i="8" s="1"/>
  <c r="DQ8" i="18"/>
  <c r="DI8" i="2"/>
  <c r="DI8" i="6" a="1"/>
  <c r="DI8" i="6" s="1"/>
  <c r="DI8" i="8" a="1"/>
  <c r="DI8" i="8" s="1"/>
  <c r="DI8" i="18"/>
  <c r="DA8" i="2"/>
  <c r="DA8" i="6" a="1"/>
  <c r="DA8" i="6" s="1"/>
  <c r="DA8" i="8" a="1"/>
  <c r="DA8" i="8" s="1"/>
  <c r="DA8" i="18"/>
  <c r="CS8" i="2"/>
  <c r="CS8" i="6" a="1"/>
  <c r="CS8" i="6" s="1"/>
  <c r="CS8" i="8" a="1"/>
  <c r="CS8" i="8" s="1"/>
  <c r="CS8" i="18"/>
  <c r="CK8" i="2"/>
  <c r="CK8" i="6" a="1"/>
  <c r="CK8" i="6" s="1"/>
  <c r="CK8" i="8" a="1"/>
  <c r="CK8" i="8" s="1"/>
  <c r="CK8" i="18"/>
  <c r="CC8" i="2"/>
  <c r="CC8" i="6" a="1"/>
  <c r="CC8" i="6" s="1"/>
  <c r="CC8" i="8" a="1"/>
  <c r="CC8" i="8" s="1"/>
  <c r="CC8" i="18"/>
  <c r="BU8" i="2"/>
  <c r="BU8" i="6" a="1"/>
  <c r="BU8" i="6" s="1"/>
  <c r="BU8" i="8" a="1"/>
  <c r="BU8" i="8" s="1"/>
  <c r="BU8" i="18"/>
  <c r="BM8" i="2"/>
  <c r="BM8" i="6" a="1"/>
  <c r="BM8" i="6" s="1"/>
  <c r="BM8" i="8" a="1"/>
  <c r="BM8" i="8" s="1"/>
  <c r="BM8" i="18"/>
  <c r="BE8" i="2"/>
  <c r="BE8" i="6" a="1"/>
  <c r="BE8" i="6" s="1"/>
  <c r="BE8" i="8" a="1"/>
  <c r="BE8" i="8" s="1"/>
  <c r="BE8" i="18"/>
  <c r="AW8" i="2"/>
  <c r="AW8" i="6" a="1"/>
  <c r="AW8" i="6" s="1"/>
  <c r="AW8" i="8" a="1"/>
  <c r="AW8" i="8" s="1"/>
  <c r="AW8" i="18"/>
  <c r="AO8" i="2"/>
  <c r="AO8" i="6" a="1"/>
  <c r="AO8" i="6" s="1"/>
  <c r="AO8" i="8" a="1"/>
  <c r="AO8" i="8" s="1"/>
  <c r="AO8" i="18"/>
  <c r="AG8" i="2"/>
  <c r="AG8" i="6" a="1"/>
  <c r="AG8" i="6" s="1"/>
  <c r="AG8" i="8" a="1"/>
  <c r="AG8" i="8" s="1"/>
  <c r="AG8" i="18"/>
  <c r="Y8" i="2"/>
  <c r="Y8" i="6" a="1"/>
  <c r="Y8" i="6" s="1"/>
  <c r="Y8" i="8" a="1"/>
  <c r="Y8" i="8" s="1"/>
  <c r="Y8" i="18"/>
  <c r="Q8" i="2"/>
  <c r="Q8" i="6" a="1"/>
  <c r="Q8" i="6" s="1"/>
  <c r="Q8" i="8" a="1"/>
  <c r="Q8" i="8" s="1"/>
  <c r="Q8" i="18"/>
  <c r="I8" i="2"/>
  <c r="I8" i="6" a="1"/>
  <c r="I8" i="6" s="1"/>
  <c r="I8" i="8" a="1"/>
  <c r="I8" i="8" s="1"/>
  <c r="I8" i="18"/>
  <c r="GU7" i="2"/>
  <c r="GU7" i="6" a="1"/>
  <c r="GU7" i="6" s="1"/>
  <c r="GU7" i="18" a="1"/>
  <c r="GU7" i="18" s="1"/>
  <c r="GU7" i="8" a="1"/>
  <c r="GU7" i="8" s="1"/>
  <c r="GM7" i="2"/>
  <c r="GM7" i="6" a="1"/>
  <c r="GM7" i="6" s="1"/>
  <c r="GM7" i="8" a="1"/>
  <c r="GM7" i="8" s="1"/>
  <c r="GM7" i="18" a="1"/>
  <c r="GM7" i="18" s="1"/>
  <c r="GE7" i="2"/>
  <c r="GE7" i="6" a="1"/>
  <c r="GE7" i="6" s="1"/>
  <c r="GE7" i="8" a="1"/>
  <c r="GE7" i="8" s="1"/>
  <c r="GE7" i="18" a="1"/>
  <c r="GE7" i="18" s="1"/>
  <c r="FW7" i="2"/>
  <c r="FW7" i="6" a="1"/>
  <c r="FW7" i="6" s="1"/>
  <c r="FW7" i="8" a="1"/>
  <c r="FW7" i="8" s="1"/>
  <c r="FW7" i="18" a="1"/>
  <c r="FW7" i="18" s="1"/>
  <c r="FO7" i="2"/>
  <c r="FO7" i="6" a="1"/>
  <c r="FO7" i="6" s="1"/>
  <c r="FO7" i="8" a="1"/>
  <c r="FO7" i="8" s="1"/>
  <c r="FO7" i="18" a="1"/>
  <c r="FO7" i="18" s="1"/>
  <c r="FG7" i="2"/>
  <c r="FG7" i="6" a="1"/>
  <c r="FG7" i="6" s="1"/>
  <c r="FG7" i="18" a="1"/>
  <c r="FG7" i="18" s="1"/>
  <c r="FG7" i="8" a="1"/>
  <c r="FG7" i="8" s="1"/>
  <c r="EY7" i="2"/>
  <c r="EY7" i="6" a="1"/>
  <c r="EY7" i="6" s="1"/>
  <c r="EY7" i="8" a="1"/>
  <c r="EY7" i="8" s="1"/>
  <c r="EY7" i="18" a="1"/>
  <c r="EY7" i="18" s="1"/>
  <c r="EQ7" i="2"/>
  <c r="EQ7" i="6" a="1"/>
  <c r="EQ7" i="6" s="1"/>
  <c r="EQ7" i="8" a="1"/>
  <c r="EQ7" i="8" s="1"/>
  <c r="EQ7" i="18" a="1"/>
  <c r="EQ7" i="18" s="1"/>
  <c r="EI7" i="2"/>
  <c r="EI7" i="6" a="1"/>
  <c r="EI7" i="6" s="1"/>
  <c r="EI7" i="8" a="1"/>
  <c r="EI7" i="8" s="1"/>
  <c r="EI7" i="18"/>
  <c r="EA7" i="2"/>
  <c r="EA7" i="6" a="1"/>
  <c r="EA7" i="6" s="1"/>
  <c r="EA7" i="8" a="1"/>
  <c r="EA7" i="8" s="1"/>
  <c r="EA7" i="18"/>
  <c r="DS7" i="2"/>
  <c r="DS7" i="6" a="1"/>
  <c r="DS7" i="6" s="1"/>
  <c r="DS7" i="8" a="1"/>
  <c r="DS7" i="8" s="1"/>
  <c r="DS7" i="18"/>
  <c r="DK7" i="2"/>
  <c r="DK7" i="6" a="1"/>
  <c r="DK7" i="6" s="1"/>
  <c r="DK7" i="8" a="1"/>
  <c r="DK7" i="8" s="1"/>
  <c r="DK7" i="18"/>
  <c r="DC7" i="2"/>
  <c r="DC7" i="6" a="1"/>
  <c r="DC7" i="6" s="1"/>
  <c r="DC7" i="8" a="1"/>
  <c r="DC7" i="8" s="1"/>
  <c r="DC7" i="18"/>
  <c r="CU7" i="2"/>
  <c r="CU7" i="6" a="1"/>
  <c r="CU7" i="6" s="1"/>
  <c r="CU7" i="8" a="1"/>
  <c r="CU7" i="8" s="1"/>
  <c r="CU7" i="18"/>
  <c r="CM7" i="2"/>
  <c r="CM7" i="6" a="1"/>
  <c r="CM7" i="6" s="1"/>
  <c r="CM7" i="8" a="1"/>
  <c r="CM7" i="8" s="1"/>
  <c r="CM7" i="18"/>
  <c r="CE7" i="2"/>
  <c r="CE7" i="6" a="1"/>
  <c r="CE7" i="6" s="1"/>
  <c r="CE7" i="8" a="1"/>
  <c r="CE7" i="8" s="1"/>
  <c r="CE7" i="18"/>
  <c r="BW7" i="2"/>
  <c r="BW7" i="6" a="1"/>
  <c r="BW7" i="6" s="1"/>
  <c r="BW7" i="8" a="1"/>
  <c r="BW7" i="8" s="1"/>
  <c r="BW7" i="18"/>
  <c r="BO7" i="2"/>
  <c r="BO7" i="6" a="1"/>
  <c r="BO7" i="6" s="1"/>
  <c r="BO7" i="8" a="1"/>
  <c r="BO7" i="8" s="1"/>
  <c r="BO7" i="18"/>
  <c r="BG7" i="2"/>
  <c r="BG7" i="6" a="1"/>
  <c r="BG7" i="6" s="1"/>
  <c r="BG7" i="8" a="1"/>
  <c r="BG7" i="8" s="1"/>
  <c r="BG7" i="18"/>
  <c r="AY7" i="2"/>
  <c r="AY7" i="6" a="1"/>
  <c r="AY7" i="6" s="1"/>
  <c r="AY7" i="8" a="1"/>
  <c r="AY7" i="8" s="1"/>
  <c r="AY7" i="18"/>
  <c r="AQ7" i="2"/>
  <c r="AQ7" i="6" a="1"/>
  <c r="AQ7" i="6" s="1"/>
  <c r="AQ7" i="8" a="1"/>
  <c r="AQ7" i="8" s="1"/>
  <c r="AQ7" i="18"/>
  <c r="AI7" i="2"/>
  <c r="AI7" i="6" a="1"/>
  <c r="AI7" i="6" s="1"/>
  <c r="AI7" i="8" a="1"/>
  <c r="AI7" i="8" s="1"/>
  <c r="AI7" i="18"/>
  <c r="AA7" i="2"/>
  <c r="AA7" i="6" a="1"/>
  <c r="AA7" i="6" s="1"/>
  <c r="AA7" i="8" a="1"/>
  <c r="AA7" i="8" s="1"/>
  <c r="AA7" i="18"/>
  <c r="S7" i="2"/>
  <c r="S7" i="6" a="1"/>
  <c r="S7" i="6" s="1"/>
  <c r="S7" i="8" a="1"/>
  <c r="S7" i="8" s="1"/>
  <c r="S7" i="18"/>
  <c r="K7" i="2"/>
  <c r="K7" i="6" a="1"/>
  <c r="K7" i="6" s="1"/>
  <c r="K7" i="8" a="1"/>
  <c r="K7" i="8" s="1"/>
  <c r="K7" i="18"/>
  <c r="GW6" i="2"/>
  <c r="GW6" i="6" a="1"/>
  <c r="GW6" i="6" s="1"/>
  <c r="GW6" i="8" a="1"/>
  <c r="GW6" i="8" s="1"/>
  <c r="GW6" i="18" a="1"/>
  <c r="GW6" i="18" s="1"/>
  <c r="GO6" i="2"/>
  <c r="GO6" i="6" a="1"/>
  <c r="GO6" i="6" s="1"/>
  <c r="GO6" i="8" a="1"/>
  <c r="GO6" i="8" s="1"/>
  <c r="GO6" i="18" a="1"/>
  <c r="GO6" i="18" s="1"/>
  <c r="GG6" i="2"/>
  <c r="GG6" i="6" a="1"/>
  <c r="GG6" i="6" s="1"/>
  <c r="GG6" i="8" a="1"/>
  <c r="GG6" i="8" s="1"/>
  <c r="GG6" i="18" a="1"/>
  <c r="GG6" i="18" s="1"/>
  <c r="FY6" i="2"/>
  <c r="FY6" i="6" a="1"/>
  <c r="FY6" i="6" s="1"/>
  <c r="FY6" i="18" a="1"/>
  <c r="FY6" i="18" s="1"/>
  <c r="FY6" i="8" a="1"/>
  <c r="FY6" i="8" s="1"/>
  <c r="FQ6" i="2"/>
  <c r="FQ6" i="6" a="1"/>
  <c r="FQ6" i="6" s="1"/>
  <c r="FQ6" i="8" a="1"/>
  <c r="FQ6" i="8" s="1"/>
  <c r="FQ6" i="18" a="1"/>
  <c r="FQ6" i="18" s="1"/>
  <c r="FI6" i="2"/>
  <c r="FI6" i="6" a="1"/>
  <c r="FI6" i="6" s="1"/>
  <c r="FI6" i="8" a="1"/>
  <c r="FI6" i="8" s="1"/>
  <c r="FI6" i="18" a="1"/>
  <c r="FI6" i="18" s="1"/>
  <c r="FA6" i="2"/>
  <c r="FA6" i="6" a="1"/>
  <c r="FA6" i="6" s="1"/>
  <c r="FA6" i="8" a="1"/>
  <c r="FA6" i="8" s="1"/>
  <c r="FA6" i="18" a="1"/>
  <c r="FA6" i="18" s="1"/>
  <c r="ES6" i="2"/>
  <c r="ES6" i="6" a="1"/>
  <c r="ES6" i="6" s="1"/>
  <c r="ES6" i="8" a="1"/>
  <c r="ES6" i="8" s="1"/>
  <c r="ES6" i="18" a="1"/>
  <c r="ES6" i="18" s="1"/>
  <c r="EK6" i="2"/>
  <c r="EK6" i="6" a="1"/>
  <c r="EK6" i="6" s="1"/>
  <c r="EK6" i="8" a="1"/>
  <c r="EK6" i="8" s="1"/>
  <c r="EK6" i="18"/>
  <c r="EC6" i="2"/>
  <c r="EC6" i="6" a="1"/>
  <c r="EC6" i="6" s="1"/>
  <c r="EC6" i="8" a="1"/>
  <c r="EC6" i="8" s="1"/>
  <c r="EC6" i="18"/>
  <c r="DU6" i="2"/>
  <c r="DU6" i="6" a="1"/>
  <c r="DU6" i="6" s="1"/>
  <c r="DU6" i="8" a="1"/>
  <c r="DU6" i="8" s="1"/>
  <c r="DU6" i="18"/>
  <c r="DM6" i="2"/>
  <c r="DM6" i="6" a="1"/>
  <c r="DM6" i="6" s="1"/>
  <c r="DM6" i="8" a="1"/>
  <c r="DM6" i="8" s="1"/>
  <c r="DM6" i="18"/>
  <c r="DE6" i="2"/>
  <c r="DE6" i="6" a="1"/>
  <c r="DE6" i="6" s="1"/>
  <c r="DE6" i="8" a="1"/>
  <c r="DE6" i="8" s="1"/>
  <c r="DE6" i="18"/>
  <c r="CW6" i="2"/>
  <c r="CW6" i="6" a="1"/>
  <c r="CW6" i="6" s="1"/>
  <c r="CW6" i="8" a="1"/>
  <c r="CW6" i="8" s="1"/>
  <c r="CW6" i="18"/>
  <c r="CO6" i="2"/>
  <c r="CO6" i="6" a="1"/>
  <c r="CO6" i="6" s="1"/>
  <c r="CO6" i="8" a="1"/>
  <c r="CO6" i="8" s="1"/>
  <c r="CO6" i="18"/>
  <c r="CG6" i="2"/>
  <c r="CG6" i="6" a="1"/>
  <c r="CG6" i="6" s="1"/>
  <c r="CG6" i="8" a="1"/>
  <c r="CG6" i="8" s="1"/>
  <c r="CG6" i="18"/>
  <c r="BY6" i="2"/>
  <c r="BY6" i="6" a="1"/>
  <c r="BY6" i="6" s="1"/>
  <c r="BY6" i="8" a="1"/>
  <c r="BY6" i="8" s="1"/>
  <c r="BY6" i="18"/>
  <c r="BQ6" i="2"/>
  <c r="BQ6" i="6" a="1"/>
  <c r="BQ6" i="6" s="1"/>
  <c r="BQ6" i="8" a="1"/>
  <c r="BQ6" i="8" s="1"/>
  <c r="BQ6" i="18"/>
  <c r="BI6" i="2"/>
  <c r="BI6" i="6" a="1"/>
  <c r="BI6" i="6" s="1"/>
  <c r="BI6" i="8" a="1"/>
  <c r="BI6" i="8" s="1"/>
  <c r="BI6" i="18"/>
  <c r="BA6" i="2"/>
  <c r="BA6" i="6" a="1"/>
  <c r="BA6" i="6" s="1"/>
  <c r="BA6" i="8" a="1"/>
  <c r="BA6" i="8" s="1"/>
  <c r="BA6" i="18"/>
  <c r="AS6" i="2"/>
  <c r="AS6" i="6" a="1"/>
  <c r="AS6" i="6" s="1"/>
  <c r="AS6" i="8" a="1"/>
  <c r="AS6" i="8" s="1"/>
  <c r="AS6" i="18"/>
  <c r="AK6" i="2"/>
  <c r="AK6" i="6" a="1"/>
  <c r="AK6" i="6" s="1"/>
  <c r="AK6" i="8" a="1"/>
  <c r="AK6" i="8" s="1"/>
  <c r="AK6" i="18"/>
  <c r="AC6" i="2"/>
  <c r="AC6" i="6" a="1"/>
  <c r="AC6" i="6" s="1"/>
  <c r="AC6" i="8" a="1"/>
  <c r="AC6" i="8" s="1"/>
  <c r="AC6" i="18"/>
  <c r="U6" i="2"/>
  <c r="U6" i="6" a="1"/>
  <c r="U6" i="6" s="1"/>
  <c r="U6" i="8" a="1"/>
  <c r="U6" i="8" s="1"/>
  <c r="U6" i="18"/>
  <c r="M6" i="2"/>
  <c r="M6" i="6" a="1"/>
  <c r="M6" i="6" s="1"/>
  <c r="M6" i="8" a="1"/>
  <c r="M6" i="8" s="1"/>
  <c r="M6" i="18"/>
  <c r="E6" i="2"/>
  <c r="E6" i="6" a="1"/>
  <c r="E6" i="6" s="1"/>
  <c r="E6" i="8" a="1"/>
  <c r="E6" i="8" s="1"/>
  <c r="E6" i="18"/>
  <c r="GQ5" i="2"/>
  <c r="GQ5" i="6" a="1"/>
  <c r="GQ5" i="6" s="1"/>
  <c r="GQ5" i="8" a="1"/>
  <c r="GQ5" i="8" s="1"/>
  <c r="GQ5" i="18" a="1"/>
  <c r="GQ5" i="18" s="1"/>
  <c r="GI5" i="2"/>
  <c r="GI5" i="6" a="1"/>
  <c r="GI5" i="6" s="1"/>
  <c r="GI5" i="8" a="1"/>
  <c r="GI5" i="8" s="1"/>
  <c r="GI5" i="18" a="1"/>
  <c r="GI5" i="18" s="1"/>
  <c r="GA5" i="2"/>
  <c r="GA5" i="6" a="1"/>
  <c r="GA5" i="6" s="1"/>
  <c r="GA5" i="8" a="1"/>
  <c r="GA5" i="8" s="1"/>
  <c r="GA5" i="18" a="1"/>
  <c r="GA5" i="18" s="1"/>
  <c r="FS5" i="2"/>
  <c r="FS5" i="6" a="1"/>
  <c r="FS5" i="6" s="1"/>
  <c r="FS5" i="8" a="1"/>
  <c r="FS5" i="8" s="1"/>
  <c r="FS5" i="18" a="1"/>
  <c r="FS5" i="18" s="1"/>
  <c r="FK5" i="2"/>
  <c r="FK5" i="6" a="1"/>
  <c r="FK5" i="6" s="1"/>
  <c r="FK5" i="8" a="1"/>
  <c r="FK5" i="8" s="1"/>
  <c r="FK5" i="18" a="1"/>
  <c r="FK5" i="18" s="1"/>
  <c r="FC5" i="2"/>
  <c r="FC5" i="6" a="1"/>
  <c r="FC5" i="6" s="1"/>
  <c r="FC5" i="8" a="1"/>
  <c r="FC5" i="8" s="1"/>
  <c r="FC5" i="18" a="1"/>
  <c r="FC5" i="18" s="1"/>
  <c r="EU5" i="2"/>
  <c r="EU5" i="6" a="1"/>
  <c r="EU5" i="6" s="1"/>
  <c r="EU5" i="8" a="1"/>
  <c r="EU5" i="8" s="1"/>
  <c r="EU5" i="18" a="1"/>
  <c r="EU5" i="18" s="1"/>
  <c r="EM5" i="2"/>
  <c r="EM5" i="6" a="1"/>
  <c r="EM5" i="6" s="1"/>
  <c r="EM5" i="8" a="1"/>
  <c r="EM5" i="8" s="1"/>
  <c r="EM5" i="18"/>
  <c r="EE5" i="2"/>
  <c r="EE5" i="6" a="1"/>
  <c r="EE5" i="6" s="1"/>
  <c r="EE5" i="8" a="1"/>
  <c r="EE5" i="8" s="1"/>
  <c r="EE5" i="18"/>
  <c r="DW5" i="2"/>
  <c r="DW5" i="6" a="1"/>
  <c r="DW5" i="6" s="1"/>
  <c r="DW5" i="8" a="1"/>
  <c r="DW5" i="8" s="1"/>
  <c r="DW5" i="18"/>
  <c r="DO5" i="2"/>
  <c r="DO5" i="6" a="1"/>
  <c r="DO5" i="6" s="1"/>
  <c r="DO5" i="8" a="1"/>
  <c r="DO5" i="8" s="1"/>
  <c r="DO5" i="18"/>
  <c r="DG5" i="2"/>
  <c r="DG5" i="6" a="1"/>
  <c r="DG5" i="6" s="1"/>
  <c r="DG5" i="8" a="1"/>
  <c r="DG5" i="8" s="1"/>
  <c r="DG5" i="18"/>
  <c r="CY5" i="2"/>
  <c r="CY5" i="6" a="1"/>
  <c r="CY5" i="6" s="1"/>
  <c r="CY5" i="8" a="1"/>
  <c r="CY5" i="8" s="1"/>
  <c r="CY5" i="18"/>
  <c r="CQ5" i="2"/>
  <c r="CQ5" i="6" a="1"/>
  <c r="CQ5" i="6" s="1"/>
  <c r="CQ5" i="8" a="1"/>
  <c r="CQ5" i="8" s="1"/>
  <c r="CQ5" i="18"/>
  <c r="CI5" i="2"/>
  <c r="CI5" i="6" a="1"/>
  <c r="CI5" i="6" s="1"/>
  <c r="CI5" i="8" a="1"/>
  <c r="CI5" i="8" s="1"/>
  <c r="CI5" i="18"/>
  <c r="CA5" i="2"/>
  <c r="CA5" i="6" a="1"/>
  <c r="CA5" i="6" s="1"/>
  <c r="CA5" i="8" a="1"/>
  <c r="CA5" i="8" s="1"/>
  <c r="CA5" i="18"/>
  <c r="BS5" i="2"/>
  <c r="BS5" i="6" a="1"/>
  <c r="BS5" i="6" s="1"/>
  <c r="BS5" i="8" a="1"/>
  <c r="BS5" i="8" s="1"/>
  <c r="BS5" i="18"/>
  <c r="BK5" i="2"/>
  <c r="BK5" i="6" a="1"/>
  <c r="BK5" i="6" s="1"/>
  <c r="BK5" i="8" a="1"/>
  <c r="BK5" i="8" s="1"/>
  <c r="BK5" i="18"/>
  <c r="BC5" i="2"/>
  <c r="BC5" i="6" a="1"/>
  <c r="BC5" i="6" s="1"/>
  <c r="BC5" i="8" a="1"/>
  <c r="BC5" i="8" s="1"/>
  <c r="BC5" i="18"/>
  <c r="AU5" i="2"/>
  <c r="AU5" i="6" a="1"/>
  <c r="AU5" i="6" s="1"/>
  <c r="AU5" i="8" a="1"/>
  <c r="AU5" i="8" s="1"/>
  <c r="AU5" i="18"/>
  <c r="AM5" i="2"/>
  <c r="AM5" i="6" a="1"/>
  <c r="AM5" i="6" s="1"/>
  <c r="AM5" i="8" a="1"/>
  <c r="AM5" i="8" s="1"/>
  <c r="AM5" i="18"/>
  <c r="AE5" i="2"/>
  <c r="AE5" i="6" a="1"/>
  <c r="AE5" i="6" s="1"/>
  <c r="AE5" i="8" a="1"/>
  <c r="AE5" i="8" s="1"/>
  <c r="AE5" i="18"/>
  <c r="W5" i="2"/>
  <c r="W5" i="6" a="1"/>
  <c r="W5" i="6" s="1"/>
  <c r="W5" i="8" a="1"/>
  <c r="W5" i="8" s="1"/>
  <c r="W5" i="18"/>
  <c r="O5" i="2"/>
  <c r="O5" i="6" a="1"/>
  <c r="O5" i="6" s="1"/>
  <c r="O5" i="8" a="1"/>
  <c r="O5" i="8" s="1"/>
  <c r="O5" i="18"/>
  <c r="G5" i="2"/>
  <c r="G5" i="6" a="1"/>
  <c r="G5" i="6" s="1"/>
  <c r="G5" i="8" a="1"/>
  <c r="G5" i="8" s="1"/>
  <c r="G5" i="18"/>
  <c r="GS4" i="2"/>
  <c r="GS4" i="6" a="1"/>
  <c r="GS4" i="6" s="1"/>
  <c r="GS4" i="8" a="1"/>
  <c r="GS4" i="8" s="1"/>
  <c r="GS4" i="18" a="1"/>
  <c r="GS4" i="18" s="1"/>
  <c r="GK4" i="2"/>
  <c r="GK4" i="6" a="1"/>
  <c r="GK4" i="6" s="1"/>
  <c r="GK4" i="8" a="1"/>
  <c r="GK4" i="8" s="1"/>
  <c r="GK4" i="18" a="1"/>
  <c r="GK4" i="18" s="1"/>
  <c r="GC4" i="2"/>
  <c r="GC4" i="6" a="1"/>
  <c r="GC4" i="6" s="1"/>
  <c r="GC4" i="8" a="1"/>
  <c r="GC4" i="8" s="1"/>
  <c r="GC4" i="18" a="1"/>
  <c r="GC4" i="18" s="1"/>
  <c r="FU4" i="2"/>
  <c r="FU4" i="6" a="1"/>
  <c r="FU4" i="6" s="1"/>
  <c r="FU4" i="8" a="1"/>
  <c r="FU4" i="8" s="1"/>
  <c r="FU4" i="18" a="1"/>
  <c r="FU4" i="18" s="1"/>
  <c r="FM4" i="2"/>
  <c r="FM4" i="6" a="1"/>
  <c r="FM4" i="6" s="1"/>
  <c r="FM4" i="8" a="1"/>
  <c r="FM4" i="8" s="1"/>
  <c r="FM4" i="18" a="1"/>
  <c r="FM4" i="18" s="1"/>
  <c r="FE4" i="2"/>
  <c r="FE4" i="6" a="1"/>
  <c r="FE4" i="6" s="1"/>
  <c r="FE4" i="8" a="1"/>
  <c r="FE4" i="8" s="1"/>
  <c r="FE4" i="18" a="1"/>
  <c r="FE4" i="18" s="1"/>
  <c r="EW4" i="2"/>
  <c r="EW4" i="6" a="1"/>
  <c r="EW4" i="6" s="1"/>
  <c r="EW4" i="8" a="1"/>
  <c r="EW4" i="8" s="1"/>
  <c r="EW4" i="18" a="1"/>
  <c r="EW4" i="18" s="1"/>
  <c r="EO4" i="2"/>
  <c r="EO4" i="6" a="1"/>
  <c r="EO4" i="6" s="1"/>
  <c r="EO4" i="8" a="1"/>
  <c r="EO4" i="8" s="1"/>
  <c r="EO4" i="18"/>
  <c r="EG4" i="2"/>
  <c r="EG4" i="6" a="1"/>
  <c r="EG4" i="6" s="1"/>
  <c r="EG4" i="8" a="1"/>
  <c r="EG4" i="8" s="1"/>
  <c r="EG4" i="18"/>
  <c r="DY4" i="2"/>
  <c r="DY4" i="6" a="1"/>
  <c r="DY4" i="6" s="1"/>
  <c r="DY4" i="8" a="1"/>
  <c r="DY4" i="8" s="1"/>
  <c r="DY4" i="18"/>
  <c r="DQ4" i="2"/>
  <c r="DQ4" i="6" a="1"/>
  <c r="DQ4" i="6" s="1"/>
  <c r="DQ4" i="8" a="1"/>
  <c r="DQ4" i="8" s="1"/>
  <c r="DQ4" i="18"/>
  <c r="DI4" i="2"/>
  <c r="DI4" i="6" a="1"/>
  <c r="DI4" i="6" s="1"/>
  <c r="DI4" i="8" a="1"/>
  <c r="DI4" i="8" s="1"/>
  <c r="DI4" i="18"/>
  <c r="DA4" i="2"/>
  <c r="DA4" i="6" a="1"/>
  <c r="DA4" i="6" s="1"/>
  <c r="DA4" i="8" a="1"/>
  <c r="DA4" i="8" s="1"/>
  <c r="DA4" i="18"/>
  <c r="CS4" i="2"/>
  <c r="CS4" i="6" a="1"/>
  <c r="CS4" i="6" s="1"/>
  <c r="CS4" i="8" a="1"/>
  <c r="CS4" i="8" s="1"/>
  <c r="CS4" i="18"/>
  <c r="CK4" i="2"/>
  <c r="CK4" i="6" a="1"/>
  <c r="CK4" i="6" s="1"/>
  <c r="CK4" i="8" a="1"/>
  <c r="CK4" i="8" s="1"/>
  <c r="CK4" i="18"/>
  <c r="CC4" i="2"/>
  <c r="CC4" i="6" a="1"/>
  <c r="CC4" i="6" s="1"/>
  <c r="CC4" i="8" a="1"/>
  <c r="CC4" i="8" s="1"/>
  <c r="CC4" i="18"/>
  <c r="BU4" i="2"/>
  <c r="BU4" i="6" a="1"/>
  <c r="BU4" i="6" s="1"/>
  <c r="BU4" i="8" a="1"/>
  <c r="BU4" i="8" s="1"/>
  <c r="BU4" i="18"/>
  <c r="BM4" i="2"/>
  <c r="BM4" i="6" a="1"/>
  <c r="BM4" i="6" s="1"/>
  <c r="BM4" i="8" a="1"/>
  <c r="BM4" i="8" s="1"/>
  <c r="BM4" i="18"/>
  <c r="BE4" i="2"/>
  <c r="BE4" i="6" a="1"/>
  <c r="BE4" i="6" s="1"/>
  <c r="BE4" i="8" a="1"/>
  <c r="BE4" i="8" s="1"/>
  <c r="BE4" i="18"/>
  <c r="AW4" i="2"/>
  <c r="AW4" i="6" a="1"/>
  <c r="AW4" i="6" s="1"/>
  <c r="AW4" i="8" a="1"/>
  <c r="AW4" i="8" s="1"/>
  <c r="AW4" i="18"/>
  <c r="AO4" i="2"/>
  <c r="AO4" i="6" a="1"/>
  <c r="AO4" i="6" s="1"/>
  <c r="AO4" i="8" a="1"/>
  <c r="AO4" i="8" s="1"/>
  <c r="AO4" i="18"/>
  <c r="AG4" i="2"/>
  <c r="AG4" i="6" a="1"/>
  <c r="AG4" i="6" s="1"/>
  <c r="AG4" i="8" a="1"/>
  <c r="AG4" i="8" s="1"/>
  <c r="AG4" i="18"/>
  <c r="Y4" i="2"/>
  <c r="Y4" i="6" a="1"/>
  <c r="Y4" i="6" s="1"/>
  <c r="Y4" i="8" a="1"/>
  <c r="Y4" i="8" s="1"/>
  <c r="Y4" i="18"/>
  <c r="Q4" i="2"/>
  <c r="Q4" i="6" a="1"/>
  <c r="Q4" i="6" s="1"/>
  <c r="Q4" i="8" a="1"/>
  <c r="Q4" i="8" s="1"/>
  <c r="Q4" i="18"/>
  <c r="I4" i="2"/>
  <c r="I4" i="6" a="1"/>
  <c r="I4" i="6" s="1"/>
  <c r="I4" i="8" a="1"/>
  <c r="I4" i="8" s="1"/>
  <c r="I4" i="18"/>
  <c r="GU3" i="2"/>
  <c r="GU3" i="6" a="1"/>
  <c r="GU3" i="6" s="1"/>
  <c r="GU3" i="8" a="1"/>
  <c r="GU3" i="8" s="1"/>
  <c r="GU3" i="18" a="1"/>
  <c r="GU3" i="18" s="1"/>
  <c r="GM3" i="2"/>
  <c r="GM3" i="6" a="1"/>
  <c r="GM3" i="6" s="1"/>
  <c r="GM3" i="8" a="1"/>
  <c r="GM3" i="8" s="1"/>
  <c r="GM3" i="18" a="1"/>
  <c r="GM3" i="18" s="1"/>
  <c r="GE3" i="2"/>
  <c r="GE3" i="6" a="1"/>
  <c r="GE3" i="6" s="1"/>
  <c r="GE3" i="8" a="1"/>
  <c r="GE3" i="8" s="1"/>
  <c r="GE3" i="18" a="1"/>
  <c r="GE3" i="18" s="1"/>
  <c r="FW3" i="2"/>
  <c r="FW3" i="6" a="1"/>
  <c r="FW3" i="6" s="1"/>
  <c r="FW3" i="8" a="1"/>
  <c r="FW3" i="8" s="1"/>
  <c r="FW3" i="18" a="1"/>
  <c r="FW3" i="18" s="1"/>
  <c r="FO3" i="2"/>
  <c r="FO3" i="6" a="1"/>
  <c r="FO3" i="6" s="1"/>
  <c r="FO3" i="8" a="1"/>
  <c r="FO3" i="8" s="1"/>
  <c r="FO3" i="18" a="1"/>
  <c r="FO3" i="18" s="1"/>
  <c r="FG3" i="2"/>
  <c r="FG3" i="6" a="1"/>
  <c r="FG3" i="6" s="1"/>
  <c r="FG3" i="18" a="1"/>
  <c r="FG3" i="18" s="1"/>
  <c r="FG3" i="8" a="1"/>
  <c r="FG3" i="8" s="1"/>
  <c r="EY3" i="2"/>
  <c r="EY3" i="6" a="1"/>
  <c r="EY3" i="6" s="1"/>
  <c r="EY3" i="18" a="1"/>
  <c r="EY3" i="18" s="1"/>
  <c r="EY3" i="8" a="1"/>
  <c r="EY3" i="8" s="1"/>
  <c r="EQ3" i="2"/>
  <c r="EQ3" i="6" a="1"/>
  <c r="EQ3" i="6" s="1"/>
  <c r="EQ3" i="18" a="1"/>
  <c r="EQ3" i="18" s="1"/>
  <c r="EQ3" i="8" a="1"/>
  <c r="EQ3" i="8" s="1"/>
  <c r="EI3" i="2"/>
  <c r="EI3" i="6" a="1"/>
  <c r="EI3" i="6" s="1"/>
  <c r="EI3" i="8" a="1"/>
  <c r="EI3" i="8" s="1"/>
  <c r="EI3" i="18"/>
  <c r="EA3" i="2"/>
  <c r="EA3" i="6" a="1"/>
  <c r="EA3" i="6" s="1"/>
  <c r="EA3" i="8" a="1"/>
  <c r="EA3" i="8" s="1"/>
  <c r="EA3" i="18"/>
  <c r="DS3" i="2"/>
  <c r="DS3" i="6" a="1"/>
  <c r="DS3" i="6" s="1"/>
  <c r="DS3" i="8" a="1"/>
  <c r="DS3" i="8" s="1"/>
  <c r="DS3" i="18"/>
  <c r="DK3" i="2"/>
  <c r="DK3" i="6" a="1"/>
  <c r="DK3" i="6" s="1"/>
  <c r="DK3" i="8" a="1"/>
  <c r="DK3" i="8" s="1"/>
  <c r="DK3" i="18"/>
  <c r="DC3" i="2"/>
  <c r="DC3" i="6" a="1"/>
  <c r="DC3" i="6" s="1"/>
  <c r="DC3" i="8" a="1"/>
  <c r="DC3" i="8" s="1"/>
  <c r="DC3" i="18"/>
  <c r="CU3" i="2"/>
  <c r="CU3" i="6" a="1"/>
  <c r="CU3" i="6" s="1"/>
  <c r="CU3" i="8" a="1"/>
  <c r="CU3" i="8" s="1"/>
  <c r="CU3" i="18"/>
  <c r="CM3" i="2"/>
  <c r="CM3" i="6" a="1"/>
  <c r="CM3" i="6" s="1"/>
  <c r="CM3" i="8" a="1"/>
  <c r="CM3" i="8" s="1"/>
  <c r="CM3" i="18"/>
  <c r="CE3" i="2"/>
  <c r="CE3" i="6" a="1"/>
  <c r="CE3" i="6" s="1"/>
  <c r="CE3" i="8" a="1"/>
  <c r="CE3" i="8" s="1"/>
  <c r="CE3" i="18"/>
  <c r="BW3" i="2"/>
  <c r="BW3" i="6" a="1"/>
  <c r="BW3" i="6" s="1"/>
  <c r="BW3" i="8" a="1"/>
  <c r="BW3" i="8" s="1"/>
  <c r="BW3" i="18"/>
  <c r="BO3" i="2"/>
  <c r="BO3" i="6" a="1"/>
  <c r="BO3" i="6" s="1"/>
  <c r="BO3" i="8" a="1"/>
  <c r="BO3" i="8" s="1"/>
  <c r="BO3" i="18"/>
  <c r="BG3" i="2"/>
  <c r="BG3" i="6" a="1"/>
  <c r="BG3" i="6" s="1"/>
  <c r="BG3" i="8" a="1"/>
  <c r="BG3" i="8" s="1"/>
  <c r="BG3" i="18"/>
  <c r="AY3" i="2"/>
  <c r="AY3" i="6" a="1"/>
  <c r="AY3" i="6" s="1"/>
  <c r="AY3" i="8" a="1"/>
  <c r="AY3" i="8" s="1"/>
  <c r="AY3" i="18"/>
  <c r="AQ3" i="2"/>
  <c r="AQ3" i="6" a="1"/>
  <c r="AQ3" i="6" s="1"/>
  <c r="AQ3" i="8" a="1"/>
  <c r="AQ3" i="8" s="1"/>
  <c r="AQ3" i="18"/>
  <c r="AI3" i="2"/>
  <c r="AI3" i="6" a="1"/>
  <c r="AI3" i="6" s="1"/>
  <c r="AI3" i="8" a="1"/>
  <c r="AI3" i="8" s="1"/>
  <c r="AI3" i="18"/>
  <c r="AA3" i="2"/>
  <c r="AA3" i="6" a="1"/>
  <c r="AA3" i="6" s="1"/>
  <c r="AA3" i="8" a="1"/>
  <c r="AA3" i="8" s="1"/>
  <c r="AA3" i="18"/>
  <c r="S3" i="2"/>
  <c r="S3" i="6" a="1"/>
  <c r="S3" i="6" s="1"/>
  <c r="S3" i="8" a="1"/>
  <c r="S3" i="8" s="1"/>
  <c r="S3" i="18"/>
  <c r="K3" i="2"/>
  <c r="K3" i="6" a="1"/>
  <c r="K3" i="6" s="1"/>
  <c r="K3" i="8" a="1"/>
  <c r="K3" i="8" s="1"/>
  <c r="K3" i="18"/>
  <c r="C3" i="6" a="1"/>
  <c r="C3" i="6" s="1"/>
  <c r="C3" i="8" a="1"/>
  <c r="C3" i="8" s="1"/>
  <c r="C3" i="2"/>
  <c r="C3" i="18"/>
  <c r="GQ20" i="2"/>
  <c r="GA20" i="2"/>
  <c r="FK20" i="2"/>
  <c r="EU20" i="2"/>
  <c r="EE20" i="2"/>
  <c r="EE20" i="18"/>
  <c r="DO20" i="2"/>
  <c r="DO20" i="18"/>
  <c r="CY20" i="2"/>
  <c r="CY20" i="18"/>
  <c r="CI20" i="2"/>
  <c r="CI20" i="18"/>
  <c r="BS20" i="2"/>
  <c r="BS20" i="18"/>
  <c r="BC20" i="2"/>
  <c r="BC20" i="18"/>
  <c r="AM20" i="2"/>
  <c r="AM20" i="18"/>
  <c r="W20" i="2"/>
  <c r="W20" i="18"/>
  <c r="G20" i="2"/>
  <c r="G20" i="18"/>
  <c r="GW20" i="2"/>
  <c r="GO20" i="2"/>
  <c r="GG20" i="2"/>
  <c r="FY20" i="2"/>
  <c r="FQ20" i="2"/>
  <c r="FI20" i="2"/>
  <c r="FA20" i="2"/>
  <c r="ES20" i="2"/>
  <c r="EK20" i="2"/>
  <c r="EK20" i="18"/>
  <c r="EC20" i="2"/>
  <c r="EC20" i="18"/>
  <c r="DU20" i="2"/>
  <c r="DU20" i="18"/>
  <c r="DM20" i="2"/>
  <c r="DM20" i="18"/>
  <c r="DE20" i="2"/>
  <c r="DE20" i="18"/>
  <c r="CW20" i="2"/>
  <c r="CW20" i="18"/>
  <c r="CO20" i="2"/>
  <c r="CO20" i="18"/>
  <c r="CG20" i="2"/>
  <c r="CG20" i="18"/>
  <c r="BY20" i="2"/>
  <c r="BY20" i="18"/>
  <c r="BQ20" i="2"/>
  <c r="BQ20" i="18"/>
  <c r="BI20" i="2"/>
  <c r="BI20" i="18"/>
  <c r="BA20" i="2"/>
  <c r="BA20" i="18"/>
  <c r="AS20" i="2"/>
  <c r="AS20" i="18"/>
  <c r="AK20" i="2"/>
  <c r="AK20" i="18"/>
  <c r="AC20" i="2"/>
  <c r="AC20" i="18"/>
  <c r="U20" i="2"/>
  <c r="U20" i="18"/>
  <c r="M20" i="2"/>
  <c r="M20" i="18"/>
  <c r="E20" i="2"/>
  <c r="E20" i="18"/>
  <c r="C20" i="18"/>
  <c r="C20" i="2"/>
  <c r="GI20" i="2"/>
  <c r="FS20" i="2"/>
  <c r="FC20" i="2"/>
  <c r="EM20" i="2"/>
  <c r="EM20" i="18"/>
  <c r="DW20" i="2"/>
  <c r="DW20" i="18"/>
  <c r="DG20" i="2"/>
  <c r="DG20" i="18"/>
  <c r="CQ20" i="2"/>
  <c r="CQ20" i="18"/>
  <c r="CA20" i="2"/>
  <c r="CA20" i="18"/>
  <c r="BK20" i="2"/>
  <c r="BK20" i="18"/>
  <c r="AU20" i="2"/>
  <c r="AU20" i="18"/>
  <c r="AE20" i="2"/>
  <c r="AE20" i="18"/>
  <c r="O20" i="2"/>
  <c r="O20" i="18"/>
  <c r="GU20" i="2"/>
  <c r="GM20" i="2"/>
  <c r="GE20" i="2"/>
  <c r="FW20" i="2"/>
  <c r="FO20" i="2"/>
  <c r="FG20" i="2"/>
  <c r="EY20" i="2"/>
  <c r="EQ20" i="2"/>
  <c r="EI20" i="2"/>
  <c r="EI20" i="18"/>
  <c r="EA20" i="2"/>
  <c r="EA20" i="18"/>
  <c r="DS20" i="2"/>
  <c r="DS20" i="18"/>
  <c r="DK20" i="2"/>
  <c r="DK20" i="18"/>
  <c r="DC20" i="2"/>
  <c r="DC20" i="18"/>
  <c r="CU20" i="2"/>
  <c r="CU20" i="18"/>
  <c r="CM20" i="2"/>
  <c r="CM20" i="18"/>
  <c r="CE20" i="2"/>
  <c r="CE20" i="18"/>
  <c r="BW20" i="2"/>
  <c r="BW20" i="18"/>
  <c r="BO20" i="2"/>
  <c r="BO20" i="18"/>
  <c r="BG20" i="2"/>
  <c r="BG20" i="18"/>
  <c r="AY20" i="2"/>
  <c r="AY20" i="18"/>
  <c r="AQ20" i="2"/>
  <c r="AQ20" i="18"/>
  <c r="AI20" i="2"/>
  <c r="AI20" i="18"/>
  <c r="AA20" i="2"/>
  <c r="AA20" i="18"/>
  <c r="S20" i="2"/>
  <c r="S20" i="18"/>
  <c r="K20" i="2"/>
  <c r="K20" i="18"/>
  <c r="GS20" i="2"/>
  <c r="GK20" i="2"/>
  <c r="GC20" i="2"/>
  <c r="FU20" i="2"/>
  <c r="FM20" i="2"/>
  <c r="FE20" i="2"/>
  <c r="EW20" i="2"/>
  <c r="EO20" i="2"/>
  <c r="EO20" i="18"/>
  <c r="EG20" i="2"/>
  <c r="EG20" i="18"/>
  <c r="DY20" i="2"/>
  <c r="DY20" i="18"/>
  <c r="DQ20" i="2"/>
  <c r="DQ20" i="18"/>
  <c r="DI20" i="2"/>
  <c r="DI20" i="18"/>
  <c r="DA20" i="2"/>
  <c r="DA20" i="18"/>
  <c r="CS20" i="2"/>
  <c r="CS20" i="18"/>
  <c r="CK20" i="2"/>
  <c r="CK20" i="18"/>
  <c r="CC20" i="2"/>
  <c r="CC20" i="18"/>
  <c r="BU20" i="2"/>
  <c r="BU20" i="18"/>
  <c r="BM20" i="2"/>
  <c r="BM20" i="18"/>
  <c r="BE20" i="2"/>
  <c r="BE20" i="18"/>
  <c r="AW20" i="2"/>
  <c r="AW20" i="18"/>
  <c r="AO20" i="2"/>
  <c r="AO20" i="18"/>
  <c r="AG20" i="2"/>
  <c r="AG20" i="18"/>
  <c r="Y20" i="2"/>
  <c r="Y20" i="18"/>
  <c r="Q20" i="2"/>
  <c r="Q20" i="18"/>
  <c r="I20" i="2"/>
  <c r="I2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Support</author>
  </authors>
  <commentList>
    <comment ref="CJ14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Support:</t>
        </r>
        <r>
          <rPr>
            <sz val="9"/>
            <color indexed="81"/>
            <rFont val="Tahoma"/>
            <family val="2"/>
          </rPr>
          <t xml:space="preserve">
Mogadishu bakara used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E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C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D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E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F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G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H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I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J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K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L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EM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<sst xmlns="http://schemas.openxmlformats.org/spreadsheetml/2006/main" count="1599" uniqueCount="68">
  <si>
    <t>Galgaduud</t>
  </si>
  <si>
    <t>Mudug</t>
  </si>
  <si>
    <t>Bari</t>
  </si>
  <si>
    <t>Nugaal</t>
  </si>
  <si>
    <t>Sanaag</t>
  </si>
  <si>
    <t>Sool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</si>
  <si>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</si>
  <si>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</si>
  <si>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</si>
  <si>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</si>
  <si>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</si>
  <si>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</si>
  <si>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</si>
  <si>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</si>
  <si>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</si>
  <si>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</si>
  <si>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Togdheer</t>
  </si>
  <si>
    <t>Region</t>
  </si>
  <si>
    <t>SOSH/SOLSH</t>
  </si>
  <si>
    <t>USD</t>
  </si>
  <si>
    <t>Sugar</t>
  </si>
  <si>
    <t>Wheat  Flour</t>
  </si>
  <si>
    <t>Vegetable Oil</t>
  </si>
  <si>
    <t>Milk</t>
  </si>
  <si>
    <t>Meat</t>
  </si>
  <si>
    <t>Tea leaves</t>
  </si>
  <si>
    <t>Cowpeas</t>
  </si>
  <si>
    <t>Kerosene</t>
  </si>
  <si>
    <t>Soap (Laundry Bar)</t>
  </si>
  <si>
    <t>Firewood</t>
  </si>
  <si>
    <t>Human Drugs</t>
  </si>
  <si>
    <t>School Fees</t>
  </si>
  <si>
    <t>Grinding Cost</t>
  </si>
  <si>
    <t>Clothes</t>
  </si>
  <si>
    <t>Social Tax</t>
  </si>
  <si>
    <t>Other (Specify)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</si>
  <si>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</si>
  <si>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</si>
  <si>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</si>
  <si>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</si>
  <si>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</si>
  <si>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</si>
  <si>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</si>
  <si>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</si>
  <si>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Sorghum</t>
  </si>
  <si>
    <t>Water (Drum 200Lt)</t>
  </si>
  <si>
    <t>AWDAL</t>
  </si>
  <si>
    <t>BAKOOL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</si>
  <si>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</si>
  <si>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</si>
  <si>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</si>
  <si>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</si>
  <si>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</si>
  <si>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</si>
  <si>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</si>
  <si>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</si>
  <si>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</si>
  <si>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</si>
  <si>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</si>
  <si>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</si>
  <si>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</si>
  <si>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</si>
  <si>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</si>
  <si>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BANAADIR</t>
  </si>
  <si>
    <t>Regions</t>
  </si>
  <si>
    <t>Banaadir</t>
  </si>
  <si>
    <t xml:space="preserve"> </t>
  </si>
  <si>
    <t>Oct 2025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</si>
</sst>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[$-409]mmm\-yy;@"/>
    <numFmt numFmtId="166" formatCode="_-* #,##0_-;\-* #,##0_-;_-* &quot;-&quot;??_-;_-@_-"/>
    <numFmt numFmtId="167" formatCode="mmmm\ yyyy"/>
    <numFmt numFmtId="168" formatCode="_(* #,##0_);_(* \(#,##0\);_(* &quot;-&quot;??_);_(@_)"/>
    <numFmt numFmtId="169" formatCode="[$-409]mmmm\-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mbria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2" tint="-9.9978637043366805E-2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165" fontId="18" fillId="0" borderId="0"/>
    <xf numFmtId="165" fontId="18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8" xfId="0" applyBorder="1"/>
    <xf numFmtId="0" fontId="20" fillId="0" borderId="17" xfId="0" applyFont="1" applyBorder="1"/>
    <xf numFmtId="166" fontId="23" fillId="0" borderId="0" xfId="0" applyNumberFormat="1" applyFont="1"/>
    <xf numFmtId="166" fontId="23" fillId="0" borderId="10" xfId="0" applyNumberFormat="1" applyFont="1" applyBorder="1"/>
    <xf numFmtId="168" fontId="23" fillId="0" borderId="10" xfId="0" applyNumberFormat="1" applyFont="1" applyBorder="1"/>
    <xf numFmtId="0" fontId="23" fillId="0" borderId="0" xfId="0" applyFont="1"/>
    <xf numFmtId="0" fontId="24" fillId="33" borderId="10" xfId="0" applyFont="1" applyFill="1" applyBorder="1" applyAlignment="1">
      <alignment horizontal="center" vertical="center" wrapText="1"/>
    </xf>
    <xf numFmtId="17" fontId="24" fillId="33" borderId="10" xfId="0" applyNumberFormat="1" applyFont="1" applyFill="1" applyBorder="1" applyAlignment="1">
      <alignment horizontal="center" vertical="center" wrapText="1"/>
    </xf>
    <xf numFmtId="0" fontId="25" fillId="33" borderId="10" xfId="0" applyFont="1" applyFill="1" applyBorder="1" applyAlignment="1">
      <alignment horizontal="center" vertical="center" wrapText="1"/>
    </xf>
    <xf numFmtId="17" fontId="25" fillId="33" borderId="10" xfId="0" applyNumberFormat="1" applyFont="1" applyFill="1" applyBorder="1" applyAlignment="1">
      <alignment horizontal="center" vertical="center" wrapText="1"/>
    </xf>
    <xf numFmtId="0" fontId="23" fillId="0" borderId="10" xfId="0" applyFont="1" applyBorder="1"/>
    <xf numFmtId="166" fontId="26" fillId="0" borderId="10" xfId="0" applyNumberFormat="1" applyFont="1" applyBorder="1"/>
    <xf numFmtId="166" fontId="23" fillId="0" borderId="12" xfId="0" applyNumberFormat="1" applyFont="1" applyBorder="1"/>
    <xf numFmtId="0" fontId="26" fillId="0" borderId="0" xfId="0" applyFont="1"/>
    <xf numFmtId="0" fontId="23" fillId="0" borderId="0" xfId="0" applyFont="1" applyAlignment="1">
      <alignment wrapText="1"/>
    </xf>
    <xf numFmtId="166" fontId="27" fillId="0" borderId="10" xfId="0" applyNumberFormat="1" applyFont="1" applyBorder="1"/>
    <xf numFmtId="0" fontId="20" fillId="0" borderId="19" xfId="0" applyFont="1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0" xfId="0" applyAlignment="1">
      <alignment vertical="center" wrapText="1"/>
    </xf>
    <xf numFmtId="0" fontId="19" fillId="0" borderId="10" xfId="0" applyFont="1" applyBorder="1" applyAlignment="1">
      <alignment horizontal="left"/>
    </xf>
    <xf numFmtId="169" fontId="24" fillId="34" borderId="10" xfId="0" applyNumberFormat="1" applyFont="1" applyFill="1" applyBorder="1" applyAlignment="1">
      <alignment horizontal="center"/>
    </xf>
    <xf numFmtId="168" fontId="23" fillId="0" borderId="10" xfId="70" applyNumberFormat="1" applyFont="1" applyBorder="1" applyAlignment="1">
      <alignment wrapText="1"/>
    </xf>
    <xf numFmtId="0" fontId="23" fillId="0" borderId="10" xfId="0" applyFont="1" applyBorder="1" applyAlignment="1">
      <alignment horizontal="left"/>
    </xf>
    <xf numFmtId="0" fontId="24" fillId="33" borderId="10" xfId="0" applyFont="1" applyFill="1" applyBorder="1" applyAlignment="1">
      <alignment horizontal="center"/>
    </xf>
    <xf numFmtId="168" fontId="23" fillId="35" borderId="10" xfId="0" applyNumberFormat="1" applyFont="1" applyFill="1" applyBorder="1"/>
    <xf numFmtId="168" fontId="23" fillId="0" borderId="10" xfId="70" applyNumberFormat="1" applyFont="1" applyBorder="1"/>
    <xf numFmtId="168" fontId="23" fillId="0" borderId="10" xfId="70" applyNumberFormat="1" applyFont="1" applyFill="1" applyBorder="1"/>
    <xf numFmtId="9" fontId="23" fillId="0" borderId="0" xfId="71" applyFont="1"/>
    <xf numFmtId="166" fontId="28" fillId="0" borderId="12" xfId="0" applyNumberFormat="1" applyFont="1" applyBorder="1"/>
    <xf numFmtId="166" fontId="28" fillId="0" borderId="26" xfId="0" applyNumberFormat="1" applyFont="1" applyBorder="1"/>
    <xf numFmtId="166" fontId="29" fillId="0" borderId="0" xfId="0" applyNumberFormat="1" applyFont="1"/>
    <xf numFmtId="9" fontId="0" fillId="0" borderId="0" xfId="71" applyFont="1"/>
    <xf numFmtId="0" fontId="25" fillId="37" borderId="10" xfId="0" applyFont="1" applyFill="1" applyBorder="1" applyAlignment="1">
      <alignment horizontal="center" vertical="center" wrapText="1"/>
    </xf>
    <xf numFmtId="17" fontId="25" fillId="37" borderId="10" xfId="0" applyNumberFormat="1" applyFont="1" applyFill="1" applyBorder="1" applyAlignment="1">
      <alignment horizontal="center" vertical="center" wrapText="1"/>
    </xf>
    <xf numFmtId="168" fontId="23" fillId="38" borderId="10" xfId="0" applyNumberFormat="1" applyFont="1" applyFill="1" applyBorder="1"/>
    <xf numFmtId="166" fontId="30" fillId="0" borderId="10" xfId="0" applyNumberFormat="1" applyFont="1" applyBorder="1"/>
    <xf numFmtId="168" fontId="26" fillId="0" borderId="10" xfId="70" applyNumberFormat="1" applyFont="1" applyBorder="1"/>
    <xf numFmtId="1" fontId="23" fillId="0" borderId="10" xfId="0" applyNumberFormat="1" applyFont="1" applyBorder="1"/>
    <xf numFmtId="0" fontId="24" fillId="33" borderId="10" xfId="0" applyFont="1" applyFill="1" applyBorder="1" applyAlignment="1">
      <alignment horizontal="center" vertical="center"/>
    </xf>
    <xf numFmtId="17" fontId="24" fillId="33" borderId="10" xfId="0" applyNumberFormat="1" applyFont="1" applyFill="1" applyBorder="1" applyAlignment="1">
      <alignment horizontal="center" vertical="center"/>
    </xf>
    <xf numFmtId="0" fontId="25" fillId="33" borderId="10" xfId="0" applyFont="1" applyFill="1" applyBorder="1" applyAlignment="1">
      <alignment horizontal="center" vertical="center"/>
    </xf>
    <xf numFmtId="17" fontId="25" fillId="33" borderId="10" xfId="0" applyNumberFormat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167" fontId="24" fillId="36" borderId="11" xfId="0" applyNumberFormat="1" applyFont="1" applyFill="1" applyBorder="1" applyAlignment="1">
      <alignment horizontal="center"/>
    </xf>
    <xf numFmtId="167" fontId="24" fillId="36" borderId="13" xfId="0" applyNumberFormat="1" applyFont="1" applyFill="1" applyBorder="1" applyAlignment="1">
      <alignment horizontal="center"/>
    </xf>
    <xf numFmtId="0" fontId="24" fillId="33" borderId="28" xfId="0" applyFont="1" applyFill="1" applyBorder="1" applyAlignment="1">
      <alignment horizontal="center"/>
    </xf>
    <xf numFmtId="0" fontId="24" fillId="33" borderId="29" xfId="0" applyFont="1" applyFill="1" applyBorder="1" applyAlignment="1">
      <alignment horizontal="center"/>
    </xf>
    <xf numFmtId="167" fontId="25" fillId="37" borderId="27" xfId="0" applyNumberFormat="1" applyFont="1" applyFill="1" applyBorder="1" applyAlignment="1">
      <alignment horizontal="center" wrapText="1"/>
    </xf>
    <xf numFmtId="167" fontId="25" fillId="37" borderId="26" xfId="0" applyNumberFormat="1" applyFont="1" applyFill="1" applyBorder="1" applyAlignment="1">
      <alignment horizontal="center" wrapText="1"/>
    </xf>
  </cellXfs>
  <cellStyles count="8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70" builtinId="3"/>
    <cellStyle name="Comma 2" xfId="42" xr:uid="{00000000-0005-0000-0000-00001C000000}"/>
    <cellStyle name="Comma 2 2" xfId="43" xr:uid="{00000000-0005-0000-0000-00001D000000}"/>
    <cellStyle name="Comma 2 2 2" xfId="82" xr:uid="{8FB5B313-8E6A-41AD-953B-224D883A70FE}"/>
    <cellStyle name="Comma 2 2 3" xfId="74" xr:uid="{C54B71D9-09E4-4E78-8282-AB02C5A5E6C4}"/>
    <cellStyle name="Comma 2 3" xfId="44" xr:uid="{00000000-0005-0000-0000-00001E000000}"/>
    <cellStyle name="Comma 2 3 2" xfId="83" xr:uid="{B9375D5F-1F4A-4114-9D96-BCF7EABE8B7E}"/>
    <cellStyle name="Comma 2 3 3" xfId="75" xr:uid="{657406B0-862F-4B17-981B-221A8EF28AF7}"/>
    <cellStyle name="Comma 2 4" xfId="69" xr:uid="{00000000-0005-0000-0000-00001F000000}"/>
    <cellStyle name="Comma 2 4 2" xfId="67" xr:uid="{00000000-0005-0000-0000-000020000000}"/>
    <cellStyle name="Comma 2 4 2 2" xfId="86" xr:uid="{AAE5B6E0-DF2A-4D2D-95FC-4E8289DE0A71}"/>
    <cellStyle name="Comma 2 4 2 3" xfId="79" xr:uid="{40D39AF9-C6C2-49A4-9A19-405BFD4DFFEE}"/>
    <cellStyle name="Comma 2 5" xfId="81" xr:uid="{BA22F9E0-D70A-4807-A58E-731891BF18D5}"/>
    <cellStyle name="Comma 3" xfId="45" xr:uid="{00000000-0005-0000-0000-000021000000}"/>
    <cellStyle name="Comma 3 2" xfId="84" xr:uid="{CCC3ED23-E301-4164-89FD-C7CA6212BFF0}"/>
    <cellStyle name="Comma 3 3" xfId="76" xr:uid="{992E295C-D974-43A0-9DE4-E40F9CCB5870}"/>
    <cellStyle name="Comma 4" xfId="46" xr:uid="{00000000-0005-0000-0000-000022000000}"/>
    <cellStyle name="Comma 4 2" xfId="85" xr:uid="{D5DE12D0-A449-487E-A639-E4CF19C028AD}"/>
    <cellStyle name="Comma 4 3" xfId="77" xr:uid="{655F2EE5-DC02-49F4-A90C-8A8D2828E7D3}"/>
    <cellStyle name="Comma 5" xfId="68" xr:uid="{00000000-0005-0000-0000-000023000000}"/>
    <cellStyle name="Comma 6" xfId="80" xr:uid="{1D2CBEE5-5967-4A73-8488-3D25DC95D80B}"/>
    <cellStyle name="Comma 7" xfId="73" xr:uid="{41B6656E-12EE-45D8-A351-62137151CF50}"/>
    <cellStyle name="Excel Built-in Normal" xfId="47" xr:uid="{00000000-0005-0000-0000-00002400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48" xr:uid="{00000000-0005-0000-0000-00002F000000}"/>
    <cellStyle name="Normal 11" xfId="49" xr:uid="{00000000-0005-0000-0000-000030000000}"/>
    <cellStyle name="Normal 2" xfId="50" xr:uid="{00000000-0005-0000-0000-000031000000}"/>
    <cellStyle name="Normal 2 2" xfId="51" xr:uid="{00000000-0005-0000-0000-000032000000}"/>
    <cellStyle name="Normal 3" xfId="52" xr:uid="{00000000-0005-0000-0000-000033000000}"/>
    <cellStyle name="Normal 3 2" xfId="53" xr:uid="{00000000-0005-0000-0000-000034000000}"/>
    <cellStyle name="Normal 4" xfId="54" xr:uid="{00000000-0005-0000-0000-000035000000}"/>
    <cellStyle name="Normal 5" xfId="55" xr:uid="{00000000-0005-0000-0000-000036000000}"/>
    <cellStyle name="Normal 6" xfId="56" xr:uid="{00000000-0005-0000-0000-000037000000}"/>
    <cellStyle name="Normal 7" xfId="57" xr:uid="{00000000-0005-0000-0000-000038000000}"/>
    <cellStyle name="Normal 7 2" xfId="58" xr:uid="{00000000-0005-0000-0000-000039000000}"/>
    <cellStyle name="Normal 8" xfId="59" xr:uid="{00000000-0005-0000-0000-00003A000000}"/>
    <cellStyle name="Normal 8 2" xfId="60" xr:uid="{00000000-0005-0000-0000-00003B000000}"/>
    <cellStyle name="Normal 9" xfId="61" xr:uid="{00000000-0005-0000-0000-00003C000000}"/>
    <cellStyle name="Note" xfId="15" builtinId="10" customBuiltin="1"/>
    <cellStyle name="Output" xfId="10" builtinId="21" customBuiltin="1"/>
    <cellStyle name="Percent" xfId="71" builtinId="5"/>
    <cellStyle name="Percent 2" xfId="62" xr:uid="{00000000-0005-0000-0000-000040000000}"/>
    <cellStyle name="Percent 3" xfId="63" xr:uid="{00000000-0005-0000-0000-000041000000}"/>
    <cellStyle name="Percent 4" xfId="64" xr:uid="{00000000-0005-0000-0000-000042000000}"/>
    <cellStyle name="Percent 5" xfId="65" xr:uid="{00000000-0005-0000-0000-000043000000}"/>
    <cellStyle name="Percent 6" xfId="66" xr:uid="{00000000-0005-0000-0000-000044000000}"/>
    <cellStyle name="Title" xfId="1" builtinId="15" customBuiltin="1"/>
    <cellStyle name="Title 2" xfId="78" xr:uid="{791B0BDD-EC55-4948-975E-266440A6ABF5}"/>
    <cellStyle name="Title 2 2" xfId="87" xr:uid="{6B0DB70C-D54A-4DFE-8A59-239E75C5DACC}"/>
    <cellStyle name="Title 3" xfId="72" xr:uid="{0FE96C6C-6B60-4185-B010-1F4467BB9931}"/>
    <cellStyle name="Title 3 2" xfId="88" xr:uid="{447A9A4B-0CAA-4305-A258-32CE1CE63E70}"/>
    <cellStyle name="Total" xfId="17" builtinId="25" customBuiltin="1"/>
    <cellStyle name="Warning Text" xfId="14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1"/>
  <sheetViews>
    <sheetView topLeftCell="B1" workbookViewId="0">
      <selection activeCell="C26" sqref="C26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7.81640625" bestFit="1" customWidth="1"/>
    <col min="6" max="6" width="14.81640625" customWidth="1"/>
    <col min="7" max="7" width="3.1796875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5" t="s">
        <v>36</v>
      </c>
      <c r="C2" s="48" t="s">
        <v>37</v>
      </c>
      <c r="E2" s="5" t="s">
        <v>38</v>
      </c>
      <c r="F2" s="48" t="s">
        <v>39</v>
      </c>
      <c r="H2" s="20" t="s">
        <v>40</v>
      </c>
      <c r="I2" s="51" t="s">
        <v>41</v>
      </c>
      <c r="K2" s="20" t="s">
        <v>42</v>
      </c>
      <c r="L2" s="48" t="s">
        <v>43</v>
      </c>
    </row>
    <row r="3" spans="2:12" x14ac:dyDescent="0.35">
      <c r="B3" s="4" t="s">
        <v>44</v>
      </c>
      <c r="C3" s="49"/>
      <c r="E3" s="1" t="s">
        <v>44</v>
      </c>
      <c r="F3" s="49"/>
      <c r="H3" s="21" t="s">
        <v>27</v>
      </c>
      <c r="I3" s="52"/>
      <c r="K3" s="21" t="s">
        <v>44</v>
      </c>
      <c r="L3" s="49"/>
    </row>
    <row r="4" spans="2:12" x14ac:dyDescent="0.35">
      <c r="B4" s="2" t="s">
        <v>21</v>
      </c>
      <c r="C4" s="49"/>
      <c r="E4" s="2" t="s">
        <v>21</v>
      </c>
      <c r="F4" s="49"/>
      <c r="H4" s="22" t="s">
        <v>28</v>
      </c>
      <c r="I4" s="52"/>
      <c r="K4" s="22" t="s">
        <v>21</v>
      </c>
      <c r="L4" s="49"/>
    </row>
    <row r="5" spans="2:12" x14ac:dyDescent="0.35">
      <c r="B5" s="2" t="s">
        <v>20</v>
      </c>
      <c r="C5" s="49"/>
      <c r="E5" s="2" t="s">
        <v>20</v>
      </c>
      <c r="F5" s="49"/>
      <c r="H5" s="22" t="s">
        <v>29</v>
      </c>
      <c r="I5" s="52"/>
      <c r="K5" s="22" t="s">
        <v>20</v>
      </c>
      <c r="L5" s="49"/>
    </row>
    <row r="6" spans="2:12" ht="15" thickBot="1" x14ac:dyDescent="0.4">
      <c r="B6" s="3" t="s">
        <v>22</v>
      </c>
      <c r="C6" s="50"/>
      <c r="E6" s="2" t="s">
        <v>22</v>
      </c>
      <c r="F6" s="49"/>
      <c r="H6" s="22" t="s">
        <v>45</v>
      </c>
      <c r="I6" s="52"/>
      <c r="K6" s="22" t="s">
        <v>22</v>
      </c>
      <c r="L6" s="49"/>
    </row>
    <row r="7" spans="2:12" x14ac:dyDescent="0.35">
      <c r="E7" s="2" t="s">
        <v>23</v>
      </c>
      <c r="F7" s="49"/>
      <c r="H7" s="22" t="s">
        <v>30</v>
      </c>
      <c r="I7" s="52"/>
      <c r="K7" s="22" t="s">
        <v>23</v>
      </c>
      <c r="L7" s="49"/>
    </row>
    <row r="8" spans="2:12" x14ac:dyDescent="0.35">
      <c r="E8" s="2" t="s">
        <v>24</v>
      </c>
      <c r="F8" s="49"/>
      <c r="H8" s="22" t="s">
        <v>31</v>
      </c>
      <c r="I8" s="52"/>
      <c r="K8" s="22" t="s">
        <v>24</v>
      </c>
      <c r="L8" s="49"/>
    </row>
    <row r="9" spans="2:12" x14ac:dyDescent="0.35">
      <c r="E9" s="2" t="s">
        <v>25</v>
      </c>
      <c r="F9" s="49"/>
      <c r="H9" s="22" t="s">
        <v>32</v>
      </c>
      <c r="I9" s="52"/>
      <c r="K9" s="22" t="s">
        <v>25</v>
      </c>
      <c r="L9" s="49"/>
    </row>
    <row r="10" spans="2:12" ht="15" thickBot="1" x14ac:dyDescent="0.4">
      <c r="E10" s="3" t="s">
        <v>26</v>
      </c>
      <c r="F10" s="50"/>
      <c r="H10" s="22" t="s">
        <v>33</v>
      </c>
      <c r="I10" s="52"/>
      <c r="K10" s="23" t="s">
        <v>26</v>
      </c>
      <c r="L10" s="49"/>
    </row>
    <row r="11" spans="2:12" x14ac:dyDescent="0.35">
      <c r="H11" s="22" t="s">
        <v>34</v>
      </c>
      <c r="I11" s="52"/>
      <c r="K11" s="21" t="s">
        <v>27</v>
      </c>
      <c r="L11" s="49"/>
    </row>
    <row r="12" spans="2:12" ht="15" thickBot="1" x14ac:dyDescent="0.4">
      <c r="H12" s="23" t="s">
        <v>35</v>
      </c>
      <c r="I12" s="53"/>
      <c r="K12" s="22" t="s">
        <v>28</v>
      </c>
      <c r="L12" s="49"/>
    </row>
    <row r="13" spans="2:12" x14ac:dyDescent="0.35">
      <c r="I13" s="24"/>
      <c r="K13" s="22" t="s">
        <v>29</v>
      </c>
      <c r="L13" s="49"/>
    </row>
    <row r="14" spans="2:12" x14ac:dyDescent="0.35">
      <c r="K14" s="22" t="s">
        <v>45</v>
      </c>
      <c r="L14" s="49"/>
    </row>
    <row r="15" spans="2:12" x14ac:dyDescent="0.35">
      <c r="K15" s="22" t="s">
        <v>30</v>
      </c>
      <c r="L15" s="49"/>
    </row>
    <row r="16" spans="2:12" x14ac:dyDescent="0.35">
      <c r="K16" s="22" t="s">
        <v>31</v>
      </c>
      <c r="L16" s="49"/>
    </row>
    <row r="17" spans="11:12" x14ac:dyDescent="0.35">
      <c r="K17" s="22" t="s">
        <v>32</v>
      </c>
      <c r="L17" s="49"/>
    </row>
    <row r="18" spans="11:12" x14ac:dyDescent="0.35">
      <c r="K18" s="22" t="s">
        <v>33</v>
      </c>
      <c r="L18" s="49"/>
    </row>
    <row r="19" spans="11:12" x14ac:dyDescent="0.35">
      <c r="K19" s="22" t="s">
        <v>34</v>
      </c>
      <c r="L19" s="49"/>
    </row>
    <row r="20" spans="11:12" ht="15" thickBot="1" x14ac:dyDescent="0.4">
      <c r="K20" s="23" t="s">
        <v>35</v>
      </c>
      <c r="L20" s="50"/>
    </row>
    <row r="21" spans="11:12" x14ac:dyDescent="0.35">
      <c r="L21" s="24"/>
    </row>
  </sheetData>
  <mergeCells count="4">
    <mergeCell ref="C2:C6"/>
    <mergeCell ref="F2:F10"/>
    <mergeCell ref="I2:I12"/>
    <mergeCell ref="L2:L2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MU40"/>
  <sheetViews>
    <sheetView zoomScale="115" zoomScaleNormal="115" workbookViewId="0">
      <pane xSplit="1" ySplit="1" topLeftCell="LX2" activePane="bottomRight" state="frozen"/>
      <selection pane="topRight" activeCell="B1" sqref="B1"/>
      <selection pane="bottomLeft" activeCell="A3" sqref="A3"/>
      <selection pane="bottomRight" activeCell="MR3" sqref="MR3:MR20"/>
    </sheetView>
  </sheetViews>
  <sheetFormatPr defaultColWidth="9.1796875" defaultRowHeight="10.5" x14ac:dyDescent="0.25"/>
  <cols>
    <col min="1" max="1" width="13.1796875" style="9" bestFit="1" customWidth="1"/>
    <col min="2" max="24" width="10.1796875" style="9" hidden="1" customWidth="1"/>
    <col min="25" max="25" width="9.54296875" style="9" hidden="1" customWidth="1"/>
    <col min="26" max="99" width="10.1796875" style="17" hidden="1" customWidth="1"/>
    <col min="100" max="100" width="12.81640625" style="17" hidden="1" customWidth="1"/>
    <col min="101" max="145" width="10.1796875" style="17" hidden="1" customWidth="1"/>
    <col min="146" max="148" width="8.81640625" style="17" hidden="1" customWidth="1"/>
    <col min="149" max="149" width="4.453125" style="17" hidden="1" customWidth="1"/>
    <col min="150" max="199" width="8.81640625" style="17" hidden="1" customWidth="1"/>
    <col min="200" max="238" width="8.81640625" style="17" customWidth="1"/>
    <col min="239" max="239" width="9.1796875" style="17" customWidth="1"/>
    <col min="240" max="240" width="8.81640625" style="17" customWidth="1"/>
    <col min="241" max="310" width="9.1796875" style="17" customWidth="1"/>
    <col min="311" max="325" width="9.81640625" style="17" customWidth="1"/>
    <col min="326" max="357" width="9.1796875" style="9"/>
    <col min="358" max="359" width="9.54296875" style="9" customWidth="1"/>
    <col min="360" max="16384" width="9.1796875" style="9"/>
  </cols>
  <sheetData>
    <row r="1" spans="1:359" ht="24.75" customHeight="1" x14ac:dyDescent="0.25">
      <c r="A1" s="56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8" t="s">
        <v>67</v>
      </c>
      <c r="MU1" s="59"/>
    </row>
    <row r="2" spans="1:359" x14ac:dyDescent="0.25">
      <c r="A2" s="57"/>
      <c r="B2" s="44" t="s">
        <v>18</v>
      </c>
      <c r="C2" s="45" t="s">
        <v>19</v>
      </c>
      <c r="D2" s="44" t="s">
        <v>18</v>
      </c>
      <c r="E2" s="45" t="s">
        <v>19</v>
      </c>
      <c r="F2" s="44" t="s">
        <v>18</v>
      </c>
      <c r="G2" s="45" t="s">
        <v>19</v>
      </c>
      <c r="H2" s="44" t="s">
        <v>18</v>
      </c>
      <c r="I2" s="45" t="s">
        <v>19</v>
      </c>
      <c r="J2" s="44" t="s">
        <v>18</v>
      </c>
      <c r="K2" s="45" t="s">
        <v>19</v>
      </c>
      <c r="L2" s="44" t="s">
        <v>18</v>
      </c>
      <c r="M2" s="45" t="s">
        <v>19</v>
      </c>
      <c r="N2" s="44" t="s">
        <v>18</v>
      </c>
      <c r="O2" s="45" t="s">
        <v>19</v>
      </c>
      <c r="P2" s="44" t="s">
        <v>18</v>
      </c>
      <c r="Q2" s="45" t="s">
        <v>19</v>
      </c>
      <c r="R2" s="44" t="s">
        <v>18</v>
      </c>
      <c r="S2" s="45" t="s">
        <v>19</v>
      </c>
      <c r="T2" s="44" t="s">
        <v>18</v>
      </c>
      <c r="U2" s="45" t="s">
        <v>19</v>
      </c>
      <c r="V2" s="44" t="s">
        <v>18</v>
      </c>
      <c r="W2" s="45" t="s">
        <v>19</v>
      </c>
      <c r="X2" s="44" t="s">
        <v>18</v>
      </c>
      <c r="Y2" s="45" t="s">
        <v>19</v>
      </c>
      <c r="Z2" s="46" t="s">
        <v>18</v>
      </c>
      <c r="AA2" s="47" t="s">
        <v>19</v>
      </c>
      <c r="AB2" s="46" t="s">
        <v>18</v>
      </c>
      <c r="AC2" s="47" t="s">
        <v>19</v>
      </c>
      <c r="AD2" s="46" t="s">
        <v>18</v>
      </c>
      <c r="AE2" s="47" t="s">
        <v>19</v>
      </c>
      <c r="AF2" s="46" t="s">
        <v>18</v>
      </c>
      <c r="AG2" s="47" t="s">
        <v>19</v>
      </c>
      <c r="AH2" s="46" t="s">
        <v>18</v>
      </c>
      <c r="AI2" s="47" t="s">
        <v>19</v>
      </c>
      <c r="AJ2" s="46" t="s">
        <v>18</v>
      </c>
      <c r="AK2" s="47" t="s">
        <v>19</v>
      </c>
      <c r="AL2" s="46" t="s">
        <v>18</v>
      </c>
      <c r="AM2" s="47" t="s">
        <v>19</v>
      </c>
      <c r="AN2" s="46" t="s">
        <v>18</v>
      </c>
      <c r="AO2" s="47" t="s">
        <v>19</v>
      </c>
      <c r="AP2" s="46" t="s">
        <v>18</v>
      </c>
      <c r="AQ2" s="47" t="s">
        <v>19</v>
      </c>
      <c r="AR2" s="46" t="s">
        <v>18</v>
      </c>
      <c r="AS2" s="47" t="s">
        <v>19</v>
      </c>
      <c r="AT2" s="46" t="s">
        <v>18</v>
      </c>
      <c r="AU2" s="47" t="s">
        <v>19</v>
      </c>
      <c r="AV2" s="46" t="s">
        <v>18</v>
      </c>
      <c r="AW2" s="47" t="s">
        <v>19</v>
      </c>
      <c r="AX2" s="46" t="s">
        <v>18</v>
      </c>
      <c r="AY2" s="47" t="s">
        <v>19</v>
      </c>
      <c r="AZ2" s="46" t="s">
        <v>18</v>
      </c>
      <c r="BA2" s="47" t="s">
        <v>19</v>
      </c>
      <c r="BB2" s="46" t="s">
        <v>18</v>
      </c>
      <c r="BC2" s="47" t="s">
        <v>19</v>
      </c>
      <c r="BD2" s="46" t="s">
        <v>18</v>
      </c>
      <c r="BE2" s="47" t="s">
        <v>19</v>
      </c>
      <c r="BF2" s="46" t="s">
        <v>18</v>
      </c>
      <c r="BG2" s="47" t="s">
        <v>19</v>
      </c>
      <c r="BH2" s="46" t="s">
        <v>18</v>
      </c>
      <c r="BI2" s="47" t="s">
        <v>19</v>
      </c>
      <c r="BJ2" s="46" t="s">
        <v>18</v>
      </c>
      <c r="BK2" s="47" t="s">
        <v>19</v>
      </c>
      <c r="BL2" s="46" t="s">
        <v>18</v>
      </c>
      <c r="BM2" s="47" t="s">
        <v>19</v>
      </c>
      <c r="BN2" s="46" t="s">
        <v>18</v>
      </c>
      <c r="BO2" s="47" t="s">
        <v>19</v>
      </c>
      <c r="BP2" s="46" t="s">
        <v>18</v>
      </c>
      <c r="BQ2" s="47" t="s">
        <v>19</v>
      </c>
      <c r="BR2" s="46" t="s">
        <v>18</v>
      </c>
      <c r="BS2" s="47" t="s">
        <v>19</v>
      </c>
      <c r="BT2" s="46" t="s">
        <v>18</v>
      </c>
      <c r="BU2" s="47" t="s">
        <v>19</v>
      </c>
      <c r="BV2" s="46" t="s">
        <v>18</v>
      </c>
      <c r="BW2" s="47" t="s">
        <v>19</v>
      </c>
      <c r="BX2" s="46" t="s">
        <v>18</v>
      </c>
      <c r="BY2" s="47" t="s">
        <v>19</v>
      </c>
      <c r="BZ2" s="46" t="s">
        <v>18</v>
      </c>
      <c r="CA2" s="47" t="s">
        <v>19</v>
      </c>
      <c r="CB2" s="46" t="s">
        <v>18</v>
      </c>
      <c r="CC2" s="47" t="s">
        <v>19</v>
      </c>
      <c r="CD2" s="46" t="s">
        <v>18</v>
      </c>
      <c r="CE2" s="47" t="s">
        <v>19</v>
      </c>
      <c r="CF2" s="46" t="s">
        <v>18</v>
      </c>
      <c r="CG2" s="47" t="s">
        <v>19</v>
      </c>
      <c r="CH2" s="46" t="s">
        <v>18</v>
      </c>
      <c r="CI2" s="47" t="s">
        <v>19</v>
      </c>
      <c r="CJ2" s="46" t="s">
        <v>18</v>
      </c>
      <c r="CK2" s="47" t="s">
        <v>19</v>
      </c>
      <c r="CL2" s="46" t="s">
        <v>18</v>
      </c>
      <c r="CM2" s="47" t="s">
        <v>19</v>
      </c>
      <c r="CN2" s="46" t="s">
        <v>18</v>
      </c>
      <c r="CO2" s="47" t="s">
        <v>19</v>
      </c>
      <c r="CP2" s="46" t="s">
        <v>18</v>
      </c>
      <c r="CQ2" s="47" t="s">
        <v>19</v>
      </c>
      <c r="CR2" s="46" t="s">
        <v>18</v>
      </c>
      <c r="CS2" s="47" t="s">
        <v>19</v>
      </c>
      <c r="CT2" s="46" t="s">
        <v>18</v>
      </c>
      <c r="CU2" s="47" t="s">
        <v>19</v>
      </c>
      <c r="CV2" s="46" t="s">
        <v>18</v>
      </c>
      <c r="CW2" s="47" t="s">
        <v>19</v>
      </c>
      <c r="CX2" s="46" t="s">
        <v>18</v>
      </c>
      <c r="CY2" s="47" t="s">
        <v>19</v>
      </c>
      <c r="CZ2" s="46" t="s">
        <v>18</v>
      </c>
      <c r="DA2" s="47" t="s">
        <v>19</v>
      </c>
      <c r="DB2" s="46" t="s">
        <v>18</v>
      </c>
      <c r="DC2" s="47" t="s">
        <v>19</v>
      </c>
      <c r="DD2" s="46" t="s">
        <v>18</v>
      </c>
      <c r="DE2" s="47" t="s">
        <v>19</v>
      </c>
      <c r="DF2" s="46" t="s">
        <v>18</v>
      </c>
      <c r="DG2" s="47" t="s">
        <v>19</v>
      </c>
      <c r="DH2" s="46" t="s">
        <v>18</v>
      </c>
      <c r="DI2" s="47" t="s">
        <v>19</v>
      </c>
      <c r="DJ2" s="46" t="s">
        <v>18</v>
      </c>
      <c r="DK2" s="47" t="s">
        <v>19</v>
      </c>
      <c r="DL2" s="46" t="s">
        <v>18</v>
      </c>
      <c r="DM2" s="47" t="s">
        <v>19</v>
      </c>
      <c r="DN2" s="46" t="s">
        <v>18</v>
      </c>
      <c r="DO2" s="47" t="s">
        <v>19</v>
      </c>
      <c r="DP2" s="46" t="s">
        <v>18</v>
      </c>
      <c r="DQ2" s="47" t="s">
        <v>19</v>
      </c>
      <c r="DR2" s="46" t="s">
        <v>18</v>
      </c>
      <c r="DS2" s="47" t="s">
        <v>19</v>
      </c>
      <c r="DT2" s="46" t="s">
        <v>18</v>
      </c>
      <c r="DU2" s="47" t="s">
        <v>19</v>
      </c>
      <c r="DV2" s="46" t="s">
        <v>18</v>
      </c>
      <c r="DW2" s="47" t="s">
        <v>19</v>
      </c>
      <c r="DX2" s="46" t="s">
        <v>18</v>
      </c>
      <c r="DY2" s="47" t="s">
        <v>19</v>
      </c>
      <c r="DZ2" s="46" t="s">
        <v>18</v>
      </c>
      <c r="EA2" s="47" t="s">
        <v>19</v>
      </c>
      <c r="EB2" s="46" t="s">
        <v>18</v>
      </c>
      <c r="EC2" s="47" t="s">
        <v>19</v>
      </c>
      <c r="ED2" s="46" t="s">
        <v>18</v>
      </c>
      <c r="EE2" s="47" t="s">
        <v>19</v>
      </c>
      <c r="EF2" s="46" t="s">
        <v>18</v>
      </c>
      <c r="EG2" s="47" t="s">
        <v>19</v>
      </c>
      <c r="EH2" s="46" t="s">
        <v>18</v>
      </c>
      <c r="EI2" s="47" t="s">
        <v>19</v>
      </c>
      <c r="EJ2" s="46" t="s">
        <v>18</v>
      </c>
      <c r="EK2" s="47" t="s">
        <v>19</v>
      </c>
      <c r="EL2" s="46" t="s">
        <v>18</v>
      </c>
      <c r="EM2" s="47" t="s">
        <v>19</v>
      </c>
      <c r="EN2" s="46" t="s">
        <v>18</v>
      </c>
      <c r="EO2" s="47" t="s">
        <v>19</v>
      </c>
      <c r="EP2" s="46" t="s">
        <v>18</v>
      </c>
      <c r="EQ2" s="47" t="s">
        <v>19</v>
      </c>
      <c r="ER2" s="46" t="s">
        <v>18</v>
      </c>
      <c r="ES2" s="47" t="s">
        <v>19</v>
      </c>
      <c r="ET2" s="46" t="s">
        <v>18</v>
      </c>
      <c r="EU2" s="47" t="s">
        <v>19</v>
      </c>
      <c r="EV2" s="46" t="s">
        <v>18</v>
      </c>
      <c r="EW2" s="47" t="s">
        <v>19</v>
      </c>
      <c r="EX2" s="46" t="s">
        <v>18</v>
      </c>
      <c r="EY2" s="47" t="s">
        <v>19</v>
      </c>
      <c r="EZ2" s="46" t="s">
        <v>18</v>
      </c>
      <c r="FA2" s="47" t="s">
        <v>19</v>
      </c>
      <c r="FB2" s="46" t="s">
        <v>18</v>
      </c>
      <c r="FC2" s="47" t="s">
        <v>19</v>
      </c>
      <c r="FD2" s="46" t="s">
        <v>18</v>
      </c>
      <c r="FE2" s="47" t="s">
        <v>19</v>
      </c>
      <c r="FF2" s="46" t="s">
        <v>18</v>
      </c>
      <c r="FG2" s="47" t="s">
        <v>19</v>
      </c>
      <c r="FH2" s="46" t="s">
        <v>18</v>
      </c>
      <c r="FI2" s="47" t="s">
        <v>19</v>
      </c>
      <c r="FJ2" s="46" t="s">
        <v>18</v>
      </c>
      <c r="FK2" s="47" t="s">
        <v>19</v>
      </c>
      <c r="FL2" s="46" t="s">
        <v>18</v>
      </c>
      <c r="FM2" s="47" t="s">
        <v>19</v>
      </c>
      <c r="FN2" s="46" t="s">
        <v>18</v>
      </c>
      <c r="FO2" s="47" t="s">
        <v>19</v>
      </c>
      <c r="FP2" s="46" t="s">
        <v>18</v>
      </c>
      <c r="FQ2" s="47" t="s">
        <v>19</v>
      </c>
      <c r="FR2" s="46" t="s">
        <v>18</v>
      </c>
      <c r="FS2" s="47" t="s">
        <v>19</v>
      </c>
      <c r="FT2" s="46" t="s">
        <v>18</v>
      </c>
      <c r="FU2" s="47" t="s">
        <v>19</v>
      </c>
      <c r="FV2" s="46" t="s">
        <v>18</v>
      </c>
      <c r="FW2" s="47" t="s">
        <v>19</v>
      </c>
      <c r="FX2" s="46" t="s">
        <v>18</v>
      </c>
      <c r="FY2" s="47" t="s">
        <v>19</v>
      </c>
      <c r="FZ2" s="46" t="s">
        <v>18</v>
      </c>
      <c r="GA2" s="47" t="s">
        <v>19</v>
      </c>
      <c r="GB2" s="46" t="s">
        <v>18</v>
      </c>
      <c r="GC2" s="47" t="s">
        <v>19</v>
      </c>
      <c r="GD2" s="46" t="s">
        <v>18</v>
      </c>
      <c r="GE2" s="47" t="s">
        <v>19</v>
      </c>
      <c r="GF2" s="46" t="s">
        <v>18</v>
      </c>
      <c r="GG2" s="47" t="s">
        <v>19</v>
      </c>
      <c r="GH2" s="46" t="s">
        <v>18</v>
      </c>
      <c r="GI2" s="47" t="s">
        <v>19</v>
      </c>
      <c r="GJ2" s="46" t="s">
        <v>18</v>
      </c>
      <c r="GK2" s="47" t="s">
        <v>19</v>
      </c>
      <c r="GL2" s="46" t="s">
        <v>18</v>
      </c>
      <c r="GM2" s="47" t="s">
        <v>19</v>
      </c>
      <c r="GN2" s="46" t="s">
        <v>18</v>
      </c>
      <c r="GO2" s="47" t="s">
        <v>19</v>
      </c>
      <c r="GP2" s="46" t="s">
        <v>18</v>
      </c>
      <c r="GQ2" s="47" t="s">
        <v>19</v>
      </c>
      <c r="GR2" s="46" t="s">
        <v>18</v>
      </c>
      <c r="GS2" s="47" t="s">
        <v>19</v>
      </c>
      <c r="GT2" s="46" t="s">
        <v>18</v>
      </c>
      <c r="GU2" s="47" t="s">
        <v>19</v>
      </c>
      <c r="GV2" s="46" t="s">
        <v>18</v>
      </c>
      <c r="GW2" s="47" t="s">
        <v>19</v>
      </c>
      <c r="GX2" s="46" t="s">
        <v>18</v>
      </c>
      <c r="GY2" s="47" t="s">
        <v>19</v>
      </c>
      <c r="GZ2" s="46" t="s">
        <v>18</v>
      </c>
      <c r="HA2" s="47" t="s">
        <v>19</v>
      </c>
      <c r="HB2" s="46" t="s">
        <v>18</v>
      </c>
      <c r="HC2" s="47" t="s">
        <v>19</v>
      </c>
      <c r="HD2" s="46" t="s">
        <v>18</v>
      </c>
      <c r="HE2" s="47" t="s">
        <v>19</v>
      </c>
      <c r="HF2" s="46" t="s">
        <v>18</v>
      </c>
      <c r="HG2" s="47" t="s">
        <v>19</v>
      </c>
      <c r="HH2" s="46" t="s">
        <v>18</v>
      </c>
      <c r="HI2" s="47" t="s">
        <v>19</v>
      </c>
      <c r="HJ2" s="46" t="s">
        <v>18</v>
      </c>
      <c r="HK2" s="47" t="s">
        <v>19</v>
      </c>
      <c r="HL2" s="46" t="s">
        <v>18</v>
      </c>
      <c r="HM2" s="47" t="s">
        <v>19</v>
      </c>
      <c r="HN2" s="46" t="s">
        <v>18</v>
      </c>
      <c r="HO2" s="47" t="s">
        <v>19</v>
      </c>
      <c r="HP2" s="46" t="s">
        <v>18</v>
      </c>
      <c r="HQ2" s="47" t="s">
        <v>19</v>
      </c>
      <c r="HR2" s="46" t="s">
        <v>18</v>
      </c>
      <c r="HS2" s="47" t="s">
        <v>19</v>
      </c>
      <c r="HT2" s="46" t="s">
        <v>18</v>
      </c>
      <c r="HU2" s="47" t="s">
        <v>19</v>
      </c>
      <c r="HV2" s="46" t="s">
        <v>18</v>
      </c>
      <c r="HW2" s="47" t="s">
        <v>19</v>
      </c>
      <c r="HX2" s="46" t="s">
        <v>18</v>
      </c>
      <c r="HY2" s="47" t="s">
        <v>19</v>
      </c>
      <c r="HZ2" s="46" t="s">
        <v>18</v>
      </c>
      <c r="IA2" s="47" t="s">
        <v>19</v>
      </c>
      <c r="IB2" s="46" t="s">
        <v>18</v>
      </c>
      <c r="IC2" s="47" t="s">
        <v>19</v>
      </c>
      <c r="ID2" s="46" t="s">
        <v>18</v>
      </c>
      <c r="IE2" s="47" t="s">
        <v>19</v>
      </c>
      <c r="IF2" s="46" t="s">
        <v>18</v>
      </c>
      <c r="IG2" s="47" t="s">
        <v>19</v>
      </c>
      <c r="IH2" s="46" t="s">
        <v>18</v>
      </c>
      <c r="II2" s="47" t="s">
        <v>19</v>
      </c>
      <c r="IJ2" s="46" t="s">
        <v>18</v>
      </c>
      <c r="IK2" s="47" t="s">
        <v>19</v>
      </c>
      <c r="IL2" s="46" t="s">
        <v>18</v>
      </c>
      <c r="IM2" s="47" t="s">
        <v>19</v>
      </c>
      <c r="IN2" s="46" t="s">
        <v>18</v>
      </c>
      <c r="IO2" s="47" t="s">
        <v>19</v>
      </c>
      <c r="IP2" s="46" t="s">
        <v>18</v>
      </c>
      <c r="IQ2" s="47" t="s">
        <v>19</v>
      </c>
      <c r="IR2" s="46" t="s">
        <v>18</v>
      </c>
      <c r="IS2" s="47" t="s">
        <v>19</v>
      </c>
      <c r="IT2" s="46" t="s">
        <v>18</v>
      </c>
      <c r="IU2" s="47" t="s">
        <v>19</v>
      </c>
      <c r="IV2" s="46" t="s">
        <v>18</v>
      </c>
      <c r="IW2" s="47" t="s">
        <v>19</v>
      </c>
      <c r="IX2" s="46" t="s">
        <v>18</v>
      </c>
      <c r="IY2" s="47" t="s">
        <v>19</v>
      </c>
      <c r="IZ2" s="46" t="s">
        <v>18</v>
      </c>
      <c r="JA2" s="47" t="s">
        <v>19</v>
      </c>
      <c r="JB2" s="46" t="s">
        <v>18</v>
      </c>
      <c r="JC2" s="47" t="s">
        <v>19</v>
      </c>
      <c r="JD2" s="46" t="s">
        <v>18</v>
      </c>
      <c r="JE2" s="47" t="s">
        <v>19</v>
      </c>
      <c r="JF2" s="46" t="s">
        <v>18</v>
      </c>
      <c r="JG2" s="47" t="s">
        <v>19</v>
      </c>
      <c r="JH2" s="46" t="s">
        <v>18</v>
      </c>
      <c r="JI2" s="47" t="s">
        <v>19</v>
      </c>
      <c r="JJ2" s="46" t="s">
        <v>18</v>
      </c>
      <c r="JK2" s="47" t="s">
        <v>19</v>
      </c>
      <c r="JL2" s="46" t="s">
        <v>18</v>
      </c>
      <c r="JM2" s="47" t="s">
        <v>19</v>
      </c>
      <c r="JN2" s="46" t="s">
        <v>18</v>
      </c>
      <c r="JO2" s="47" t="s">
        <v>19</v>
      </c>
      <c r="JP2" s="46" t="s">
        <v>18</v>
      </c>
      <c r="JQ2" s="47" t="s">
        <v>19</v>
      </c>
      <c r="JR2" s="46" t="s">
        <v>18</v>
      </c>
      <c r="JS2" s="47" t="s">
        <v>19</v>
      </c>
      <c r="JT2" s="46" t="s">
        <v>18</v>
      </c>
      <c r="JU2" s="47" t="s">
        <v>19</v>
      </c>
      <c r="JV2" s="46" t="s">
        <v>18</v>
      </c>
      <c r="JW2" s="47" t="s">
        <v>19</v>
      </c>
      <c r="JX2" s="46" t="s">
        <v>18</v>
      </c>
      <c r="JY2" s="47" t="s">
        <v>19</v>
      </c>
      <c r="JZ2" s="46" t="s">
        <v>18</v>
      </c>
      <c r="KA2" s="47" t="s">
        <v>19</v>
      </c>
      <c r="KB2" s="46" t="s">
        <v>18</v>
      </c>
      <c r="KC2" s="47" t="s">
        <v>19</v>
      </c>
      <c r="KD2" s="46" t="s">
        <v>18</v>
      </c>
      <c r="KE2" s="47" t="s">
        <v>19</v>
      </c>
      <c r="KF2" s="46" t="s">
        <v>18</v>
      </c>
      <c r="KG2" s="47" t="s">
        <v>19</v>
      </c>
      <c r="KH2" s="46" t="s">
        <v>18</v>
      </c>
      <c r="KI2" s="47" t="s">
        <v>19</v>
      </c>
      <c r="KJ2" s="46" t="s">
        <v>18</v>
      </c>
      <c r="KK2" s="47" t="s">
        <v>19</v>
      </c>
      <c r="KL2" s="46" t="s">
        <v>18</v>
      </c>
      <c r="KM2" s="47" t="s">
        <v>19</v>
      </c>
      <c r="KN2" s="46" t="s">
        <v>18</v>
      </c>
      <c r="KO2" s="47" t="s">
        <v>19</v>
      </c>
      <c r="KP2" s="46" t="s">
        <v>18</v>
      </c>
      <c r="KQ2" s="47" t="s">
        <v>19</v>
      </c>
      <c r="KR2" s="46" t="s">
        <v>18</v>
      </c>
      <c r="KS2" s="47" t="s">
        <v>19</v>
      </c>
      <c r="KT2" s="46" t="s">
        <v>18</v>
      </c>
      <c r="KU2" s="47" t="s">
        <v>19</v>
      </c>
      <c r="KV2" s="46" t="s">
        <v>18</v>
      </c>
      <c r="KW2" s="47" t="s">
        <v>19</v>
      </c>
      <c r="KX2" s="46" t="s">
        <v>18</v>
      </c>
      <c r="KY2" s="47" t="s">
        <v>19</v>
      </c>
      <c r="KZ2" s="46" t="s">
        <v>18</v>
      </c>
      <c r="LA2" s="47" t="s">
        <v>19</v>
      </c>
      <c r="LB2" s="46" t="s">
        <v>18</v>
      </c>
      <c r="LC2" s="47" t="s">
        <v>19</v>
      </c>
      <c r="LD2" s="46" t="s">
        <v>18</v>
      </c>
      <c r="LE2" s="47" t="s">
        <v>19</v>
      </c>
      <c r="LF2" s="46" t="s">
        <v>18</v>
      </c>
      <c r="LG2" s="47" t="s">
        <v>19</v>
      </c>
      <c r="LH2" s="46" t="s">
        <v>18</v>
      </c>
      <c r="LI2" s="47" t="s">
        <v>19</v>
      </c>
      <c r="LJ2" s="46" t="s">
        <v>18</v>
      </c>
      <c r="LK2" s="47" t="s">
        <v>19</v>
      </c>
      <c r="LL2" s="46" t="s">
        <v>18</v>
      </c>
      <c r="LM2" s="47" t="s">
        <v>19</v>
      </c>
      <c r="LN2" s="46" t="s">
        <v>18</v>
      </c>
      <c r="LO2" s="47" t="s">
        <v>19</v>
      </c>
      <c r="LP2" s="46" t="s">
        <v>18</v>
      </c>
      <c r="LQ2" s="47" t="s">
        <v>19</v>
      </c>
      <c r="LR2" s="46" t="s">
        <v>18</v>
      </c>
      <c r="LS2" s="47" t="s">
        <v>19</v>
      </c>
      <c r="LT2" s="46" t="s">
        <v>18</v>
      </c>
      <c r="LU2" s="47" t="s">
        <v>19</v>
      </c>
      <c r="LV2" s="46" t="s">
        <v>18</v>
      </c>
      <c r="LW2" s="47" t="s">
        <v>19</v>
      </c>
      <c r="LX2" s="46" t="s">
        <v>18</v>
      </c>
      <c r="LY2" s="47" t="s">
        <v>19</v>
      </c>
      <c r="LZ2" s="46" t="s">
        <v>18</v>
      </c>
      <c r="MA2" s="47" t="s">
        <v>19</v>
      </c>
      <c r="MB2" s="46" t="s">
        <v>18</v>
      </c>
      <c r="MC2" s="47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38" t="s">
        <v>18</v>
      </c>
      <c r="MU2" s="39" t="s">
        <v>19</v>
      </c>
    </row>
    <row r="3" spans="1:359" x14ac:dyDescent="0.25">
      <c r="A3" s="14" t="s">
        <v>0</v>
      </c>
      <c r="B3" s="7">
        <v>2026916.6666666667</v>
      </c>
      <c r="C3" s="8">
        <f t="array" ref="C3">B3/INDEX(Exch_rates,MATCH($A3,Exch_regions2,0),MATCH(B$1,Exch_months2,0))</f>
        <v>65.454790096878369</v>
      </c>
      <c r="D3" s="7">
        <v>2123125</v>
      </c>
      <c r="E3" s="8">
        <f t="array" ref="E3">D3/INDEX(Exch_rates,MATCH($A3,Exch_regions2,0),MATCH(D$1,Exch_months2,0))</f>
        <v>69.157166123778495</v>
      </c>
      <c r="F3" s="7">
        <v>2120791.6666666665</v>
      </c>
      <c r="G3" s="8">
        <f t="array" ref="G3">F3/INDEX(Exch_rates,MATCH($A3,Exch_regions2,0),MATCH(F$1,Exch_months2,0))</f>
        <v>69.043678784590341</v>
      </c>
      <c r="H3" s="7">
        <v>2272091.6666666665</v>
      </c>
      <c r="I3" s="8">
        <f t="array" ref="I3">H3/INDEX(Exch_rates,MATCH($A3,Exch_regions2,0),MATCH(H$1,Exch_months2,0))</f>
        <v>72.901336898395712</v>
      </c>
      <c r="J3" s="7">
        <v>2449388.888888889</v>
      </c>
      <c r="K3" s="8">
        <f t="array" ref="K3">J3/INDEX(Exch_rates,MATCH($A3,Exch_regions2,0),MATCH(J$1,Exch_months2,0))</f>
        <v>77.49595725233776</v>
      </c>
      <c r="L3" s="7">
        <v>2500208.3333333335</v>
      </c>
      <c r="M3" s="8">
        <f t="array" ref="M3">L3/INDEX(Exch_rates,MATCH($A3,Exch_regions2,0),MATCH(L$1,Exch_months2,0))</f>
        <v>77.948817874772672</v>
      </c>
      <c r="N3" s="7">
        <v>2601458.3333333335</v>
      </c>
      <c r="O3" s="8">
        <f t="array" ref="O3">N3/INDEX(Exch_rates,MATCH($A3,Exch_regions2,0),MATCH(N$1,Exch_months2,0))</f>
        <v>82.194576092680364</v>
      </c>
      <c r="P3" s="7">
        <v>2683583.3333333335</v>
      </c>
      <c r="Q3" s="8">
        <f t="array" ref="Q3">P3/INDEX(Exch_rates,MATCH($A3,Exch_regions2,0),MATCH(P$1,Exch_months2,0))</f>
        <v>85.464437367303617</v>
      </c>
      <c r="R3" s="7">
        <v>2587666.6666666665</v>
      </c>
      <c r="S3" s="8">
        <f t="array" ref="S3">R3/INDEX(Exch_rates,MATCH($A3,Exch_regions2,0),MATCH(R$1,Exch_months2,0))</f>
        <v>83.585464333781957</v>
      </c>
      <c r="T3" s="7">
        <v>2452833.3333333335</v>
      </c>
      <c r="U3" s="8">
        <f t="array" ref="U3">T3/INDEX(Exch_rates,MATCH($A3,Exch_regions2,0),MATCH(T$1,Exch_months2,0))</f>
        <v>82.912676056338043</v>
      </c>
      <c r="V3" s="7">
        <v>2222229.1666666665</v>
      </c>
      <c r="W3" s="8">
        <f t="array" ref="W3">V3/INDEX(Exch_rates,MATCH($A3,Exch_regions2,0),MATCH(V$1,Exch_months2,0))</f>
        <v>81.649571341090009</v>
      </c>
      <c r="X3" s="7">
        <v>1906183.3333333333</v>
      </c>
      <c r="Y3" s="8">
        <f t="array" ref="Y3">X3/INDEX(Exch_rates,MATCH($A3,Exch_regions2,0),MATCH(X$1,Exch_months2,0))</f>
        <v>70.534073388837498</v>
      </c>
      <c r="Z3" s="15">
        <v>2049166.6666666667</v>
      </c>
      <c r="AA3" s="8">
        <f t="array" ref="AA3">Z3/INDEX(Exch_rates,MATCH($A3,Exch_regions2,0),MATCH(Z$1,Exch_months2,0))</f>
        <v>77.939778129952458</v>
      </c>
      <c r="AB3" s="7">
        <v>2094166.6666666667</v>
      </c>
      <c r="AC3" s="8">
        <f t="array" ref="AC3">AB3/INDEX(Exch_rates,MATCH($A3,Exch_regions2,0),MATCH(AB$1,Exch_months2,0))</f>
        <v>83.990641711229955</v>
      </c>
      <c r="AD3" s="7">
        <v>1926170</v>
      </c>
      <c r="AE3" s="8">
        <f t="array" ref="AE3">AD3/INDEX(Exch_rates,MATCH($A3,Exch_regions2,0),MATCH(AD$1,Exch_months2,0))</f>
        <v>81.19648151530906</v>
      </c>
      <c r="AF3" s="7">
        <v>1905416.6666666667</v>
      </c>
      <c r="AG3" s="8">
        <f t="array" ref="AG3">AF3/INDEX(Exch_rates,MATCH($A3,Exch_regions2,0),MATCH(AF$1,Exch_months2,0))</f>
        <v>79.696758452422458</v>
      </c>
      <c r="AH3" s="7">
        <v>1764583.3333333333</v>
      </c>
      <c r="AI3" s="8">
        <f t="array" ref="AI3">AH3/INDEX(Exch_rates,MATCH($A3,Exch_regions2,0),MATCH(AH$1,Exch_months2,0))</f>
        <v>73.729108635097489</v>
      </c>
      <c r="AJ3" s="7">
        <v>1811083.3333333333</v>
      </c>
      <c r="AK3" s="8">
        <f t="array" ref="AK3">AJ3/INDEX(Exch_rates,MATCH($A3,Exch_regions2,0),MATCH(AJ$1,Exch_months2,0))</f>
        <v>78.628798842257595</v>
      </c>
      <c r="AL3" s="7">
        <v>1699562.5</v>
      </c>
      <c r="AM3" s="8">
        <f t="array" ref="AM3">AL3/INDEX(Exch_rates,MATCH($A3,Exch_regions2,0),MATCH(AL$1,Exch_months2,0))</f>
        <v>76.09981343283583</v>
      </c>
      <c r="AN3" s="7">
        <v>1550333.3333333333</v>
      </c>
      <c r="AO3" s="8">
        <f t="array" ref="AO3">AN3/INDEX(Exch_rates,MATCH($A3,Exch_regions2,0),MATCH(AN$1,Exch_months2,0))</f>
        <v>69.939849624060145</v>
      </c>
      <c r="AP3" s="7">
        <v>1587291.6666666667</v>
      </c>
      <c r="AQ3" s="8">
        <f t="array" ref="AQ3">AP3/INDEX(Exch_rates,MATCH($A3,Exch_regions2,0),MATCH(AP$1,Exch_months2,0))</f>
        <v>71.607142857142861</v>
      </c>
      <c r="AR3" s="7">
        <v>1510861.25</v>
      </c>
      <c r="AS3" s="8">
        <f t="array" ref="AS3">AR3/INDEX(Exch_rates,MATCH($A3,Exch_regions2,0),MATCH(AR$1,Exch_months2,0))</f>
        <v>68.036381717202033</v>
      </c>
      <c r="AT3" s="7">
        <v>1486666.6666666667</v>
      </c>
      <c r="AU3" s="8">
        <f t="array" ref="AU3">AT3/INDEX(Exch_rates,MATCH($A3,Exch_regions2,0),MATCH(AT$1,Exch_months2,0))</f>
        <v>66.196660482374782</v>
      </c>
      <c r="AV3" s="16">
        <v>1452000</v>
      </c>
      <c r="AW3" s="8">
        <f t="array" ref="AW3">AV3/INDEX(Exch_rates,MATCH($A3,Exch_regions2,0),MATCH(AV$1,Exch_months2,0))</f>
        <v>64.514218009478668</v>
      </c>
      <c r="AX3" s="7">
        <v>1422420</v>
      </c>
      <c r="AY3" s="8">
        <f t="array" ref="AY3">AX3/INDEX(Exch_rates,MATCH($A3,Exch_regions2,0),MATCH(AX$1,Exch_months2,0))</f>
        <v>66.649902381882072</v>
      </c>
      <c r="AZ3" s="7">
        <v>1460554.5833333333</v>
      </c>
      <c r="BA3" s="8">
        <f t="array" ref="BA3">AZ3/INDEX(Exch_rates,MATCH($A3,Exch_regions2,0),MATCH(AZ$1,Exch_months2,0))</f>
        <v>70.050579536370904</v>
      </c>
      <c r="BB3" s="7">
        <v>1410833.3333333333</v>
      </c>
      <c r="BC3" s="8">
        <f t="array" ref="BC3">BB3/INDEX(Exch_rates,MATCH($A3,Exch_regions2,0),MATCH(BB$1,Exch_months2,0))</f>
        <v>70.51228654727197</v>
      </c>
      <c r="BD3" s="7">
        <v>1461188.3333333333</v>
      </c>
      <c r="BE3" s="8">
        <f t="array" ref="BE3">BD3/INDEX(Exch_rates,MATCH($A3,Exch_regions2,0),MATCH(BD$1,Exch_months2,0))</f>
        <v>73.590494737018815</v>
      </c>
      <c r="BF3" s="7">
        <v>1375520.8333333333</v>
      </c>
      <c r="BG3" s="8">
        <f t="array" ref="BG3">BF3/INDEX(Exch_rates,MATCH($A3,Exch_regions2,0),MATCH(BF$1,Exch_months2,0))</f>
        <v>68.919624217118994</v>
      </c>
      <c r="BH3" s="7">
        <v>1370375</v>
      </c>
      <c r="BI3" s="8">
        <f t="array" ref="BI3">BH3/INDEX(Exch_rates,MATCH($A3,Exch_regions2,0),MATCH(BH$1,Exch_months2,0))</f>
        <v>67.952479338842977</v>
      </c>
      <c r="BJ3" s="7">
        <v>1577500</v>
      </c>
      <c r="BK3" s="8">
        <f t="array" ref="BK3">BJ3/INDEX(Exch_rates,MATCH($A3,Exch_regions2,0),MATCH(BJ$1,Exch_months2,0))</f>
        <v>76.652089407191454</v>
      </c>
      <c r="BL3" s="7">
        <v>1635729.1666666667</v>
      </c>
      <c r="BM3" s="8">
        <f t="array" ref="BM3">BL3/INDEX(Exch_rates,MATCH($A3,Exch_regions2,0),MATCH(BL$1,Exch_months2,0))</f>
        <v>79.468623481781378</v>
      </c>
      <c r="BN3" s="7">
        <v>1535583.3333333333</v>
      </c>
      <c r="BO3" s="8">
        <f t="array" ref="BO3">BN3/INDEX(Exch_rates,MATCH($A3,Exch_regions2,0),MATCH(BN$1,Exch_months2,0))</f>
        <v>74.90650406504065</v>
      </c>
      <c r="BP3" s="7">
        <v>1456354.1666666667</v>
      </c>
      <c r="BQ3" s="8">
        <f t="array" ref="BQ3">BP3/INDEX(Exch_rates,MATCH($A3,Exch_regions2,0),MATCH(BP$1,Exch_months2,0))</f>
        <v>71.041666666666671</v>
      </c>
      <c r="BR3" s="7">
        <v>1379583.3333333333</v>
      </c>
      <c r="BS3" s="8">
        <f t="array" ref="BS3">BR3/INDEX(Exch_rates,MATCH($A3,Exch_regions2,0),MATCH(BR$1,Exch_months2,0))</f>
        <v>65.95617529880478</v>
      </c>
      <c r="BT3" s="7">
        <v>1615133.3333333333</v>
      </c>
      <c r="BU3" s="8">
        <f t="array" ref="BU3">BT3/INDEX(Exch_rates,MATCH($A3,Exch_regions2,0),MATCH(BT$1,Exch_months2,0))</f>
        <v>76.425867507886437</v>
      </c>
      <c r="BV3" s="7">
        <v>1780392.5</v>
      </c>
      <c r="BW3" s="8">
        <f t="array" ref="BW3">BV3/INDEX(Exch_rates,MATCH($A3,Exch_regions2,0),MATCH(BV$1,Exch_months2,0))</f>
        <v>85.458840000000009</v>
      </c>
      <c r="BX3" s="7">
        <v>1689583.3333333333</v>
      </c>
      <c r="BY3" s="8">
        <f t="array" ref="BY3">BX3/INDEX(Exch_rates,MATCH($A3,Exch_regions2,0),MATCH(BX$1,Exch_months2,0))</f>
        <v>82.755102040816311</v>
      </c>
      <c r="BZ3" s="7">
        <v>1632395.8333333333</v>
      </c>
      <c r="CA3" s="8">
        <f t="array" ref="CA3">BZ3/INDEX(Exch_rates,MATCH($A3,Exch_regions2,0),MATCH(BZ$1,Exch_months2,0))</f>
        <v>78.129985641352903</v>
      </c>
      <c r="CB3" s="7">
        <v>1789375</v>
      </c>
      <c r="CC3" s="8">
        <f t="array" ref="CC3">CB3/INDEX(Exch_rates,MATCH($A3,Exch_regions2,0),MATCH(CB$1,Exch_months2,0))</f>
        <v>87.428745928338756</v>
      </c>
      <c r="CD3" s="7">
        <v>1527708.3333333333</v>
      </c>
      <c r="CE3" s="8">
        <f t="array" ref="CE3">CD3/INDEX(Exch_rates,MATCH($A3,Exch_regions2,0),MATCH(CD$1,Exch_months2,0))</f>
        <v>73.981033091202576</v>
      </c>
      <c r="CF3" s="7">
        <v>1576979.1666666667</v>
      </c>
      <c r="CG3" s="8">
        <f t="array" ref="CG3">CF3/INDEX(Exch_rates,MATCH($A3,Exch_regions2,0),MATCH(CF$1,Exch_months2,0))</f>
        <v>74.856606012658233</v>
      </c>
      <c r="CH3" s="7">
        <v>1706250</v>
      </c>
      <c r="CI3" s="8">
        <f t="array" ref="CI3">CH3/INDEX(Exch_rates,MATCH($A3,Exch_regions2,0),MATCH(CH$1,Exch_months2,0))</f>
        <v>80.737381703470035</v>
      </c>
      <c r="CJ3" s="7">
        <v>1649583.3333333333</v>
      </c>
      <c r="CK3" s="8">
        <f t="array" ref="CK3">CJ3/INDEX(Exch_rates,MATCH($A3,Exch_regions2,0),MATCH(CJ$1,Exch_months2,0))</f>
        <v>78.551587301587304</v>
      </c>
      <c r="CL3" s="7">
        <v>1697083.3333333333</v>
      </c>
      <c r="CM3" s="8">
        <f t="array" ref="CM3">CL3/INDEX(Exch_rates,MATCH($A3,Exch_regions2,0),MATCH(CL$1,Exch_months2,0))</f>
        <v>80.813492063492063</v>
      </c>
      <c r="CN3" s="7">
        <v>1531354.1666666667</v>
      </c>
      <c r="CO3" s="8">
        <f t="array" ref="CO3">CN3/INDEX(Exch_rates,MATCH($A3,Exch_regions2,0),MATCH(CN$1,Exch_months2,0))</f>
        <v>74.157586763518964</v>
      </c>
      <c r="CP3" s="7">
        <v>1707916.6666666667</v>
      </c>
      <c r="CQ3" s="8">
        <f t="array" ref="CQ3">CP3/INDEX(Exch_rates,MATCH($A3,Exch_regions2,0),MATCH(CP$1,Exch_months2,0))</f>
        <v>79.192426584234923</v>
      </c>
      <c r="CR3" s="7">
        <v>1453000</v>
      </c>
      <c r="CS3" s="8">
        <f t="array" ref="CS3">CR3/INDEX(Exch_rates,MATCH($A3,Exch_regions2,0),MATCH(CR$1,Exch_months2,0))</f>
        <v>67.686335403726702</v>
      </c>
      <c r="CT3" s="7">
        <v>1500000</v>
      </c>
      <c r="CU3" s="8">
        <f t="array" ref="CU3">CT3/INDEX(Exch_rates,MATCH($A3,Exch_regions2,0),MATCH(CT$1,Exch_months2,0))</f>
        <v>69.875776397515523</v>
      </c>
      <c r="CV3" s="7">
        <v>1537500</v>
      </c>
      <c r="CW3" s="8">
        <f t="array" ref="CW3">CV3/INDEX(Exch_rates,MATCH($A3,Exch_regions2,0),MATCH(CV$1,Exch_months2,0))</f>
        <v>71.622670807453417</v>
      </c>
      <c r="CX3" s="7">
        <v>1373116.6666666667</v>
      </c>
      <c r="CY3" s="8">
        <f t="array" ref="CY3">CX3/INDEX(Exch_rates,MATCH($A3,Exch_regions2,0),MATCH(CX$1,Exch_months2,0))</f>
        <v>63.629131912264448</v>
      </c>
      <c r="CZ3" s="7">
        <v>1369791.6666666667</v>
      </c>
      <c r="DA3" s="8">
        <f t="array" ref="DA3">CZ3/INDEX(Exch_rates,MATCH($A3,Exch_regions2,0),MATCH(CZ$1,Exch_months2,0))</f>
        <v>63.416280864197532</v>
      </c>
      <c r="DB3" s="7">
        <v>1493895.8333333333</v>
      </c>
      <c r="DC3" s="8">
        <f t="array" ref="DC3">DB3/INDEX(Exch_rates,MATCH($A3,Exch_regions2,0),MATCH(DB$1,Exch_months2,0))</f>
        <v>67.981607887751224</v>
      </c>
      <c r="DD3" s="7">
        <v>1455900</v>
      </c>
      <c r="DE3" s="8">
        <f t="array" ref="DE3">DD3/INDEX(Exch_rates,MATCH($A3,Exch_regions2,0),MATCH(DD$1,Exch_months2,0))</f>
        <v>65.679699248120301</v>
      </c>
      <c r="DF3" s="7">
        <v>1486916.6666666667</v>
      </c>
      <c r="DG3" s="8">
        <f t="array" ref="DG3">DF3/INDEX(Exch_rates,MATCH($A3,Exch_regions2,0),MATCH(DF$1,Exch_months2,0))</f>
        <v>67.792553191489375</v>
      </c>
      <c r="DH3" s="7">
        <v>1448083.3333333333</v>
      </c>
      <c r="DI3" s="8">
        <f t="array" ref="DI3">DH3/INDEX(Exch_rates,MATCH($A3,Exch_regions2,0),MATCH(DH$1,Exch_months2,0))</f>
        <v>66.324427480916029</v>
      </c>
      <c r="DJ3" s="7">
        <v>1468000</v>
      </c>
      <c r="DK3" s="8">
        <f t="array" ref="DK3">DJ3/INDEX(Exch_rates,MATCH($A3,Exch_regions2,0),MATCH(DJ$1,Exch_months2,0))</f>
        <v>65.977528089887642</v>
      </c>
      <c r="DL3" s="7">
        <v>1336750</v>
      </c>
      <c r="DM3" s="8">
        <f t="array" ref="DM3">DL3/INDEX(Exch_rates,MATCH($A3,Exch_regions2,0),MATCH(DL$1,Exch_months2,0))</f>
        <v>59.521335807050093</v>
      </c>
      <c r="DN3" s="7">
        <v>1338333.3333333333</v>
      </c>
      <c r="DO3" s="8">
        <f t="array" ref="DO3">DN3/INDEX(Exch_rates,MATCH($A3,Exch_regions2,0),MATCH(DN$1,Exch_months2,0))</f>
        <v>60.833333333333329</v>
      </c>
      <c r="DP3" s="7">
        <v>1338395.8333333333</v>
      </c>
      <c r="DQ3" s="8">
        <f t="array" ref="DQ3">DP3/INDEX(Exch_rates,MATCH($A3,Exch_regions2,0),MATCH(DP$1,Exch_months2,0))</f>
        <v>58.191123188405797</v>
      </c>
      <c r="DR3" s="7">
        <v>1386520.8333333333</v>
      </c>
      <c r="DS3" s="8">
        <f t="array" ref="DS3">DR3/INDEX(Exch_rates,MATCH($A3,Exch_regions2,0),MATCH(DR$1,Exch_months2,0))</f>
        <v>59.849820143884884</v>
      </c>
      <c r="DT3" s="7">
        <v>1430666.6666666667</v>
      </c>
      <c r="DU3" s="8">
        <f t="array" ref="DU3">DT3/INDEX(Exch_rates,MATCH($A3,Exch_regions2,0),MATCH(DT$1,Exch_months2,0))</f>
        <v>61.666666666666671</v>
      </c>
      <c r="DV3" s="7">
        <v>1462895.8333333333</v>
      </c>
      <c r="DW3" s="8">
        <f t="array" ref="DW3">DV3/INDEX(Exch_rates,MATCH($A3,Exch_regions2,0),MATCH(DV$1,Exch_months2,0))</f>
        <v>62.695535714285711</v>
      </c>
      <c r="DX3" s="7">
        <v>1414562.5</v>
      </c>
      <c r="DY3" s="8">
        <f t="array" ref="DY3">DX3/INDEX(Exch_rates,MATCH($A3,Exch_regions2,0),MATCH(DX$1,Exch_months2,0))</f>
        <v>59.770246478873233</v>
      </c>
      <c r="DZ3" s="7">
        <v>1406750</v>
      </c>
      <c r="EA3" s="8">
        <f t="array" ref="EA3">DZ3/INDEX(Exch_rates,MATCH($A3,Exch_regions2,0),MATCH(DZ$1,Exch_months2,0))</f>
        <v>58.696105702364392</v>
      </c>
      <c r="EB3" s="7">
        <v>1400166.6666666667</v>
      </c>
      <c r="EC3" s="8">
        <f t="array" ref="EC3">EB3/INDEX(Exch_rates,MATCH($A3,Exch_regions2,0),MATCH(EB$1,Exch_months2,0))</f>
        <v>57.305593451568903</v>
      </c>
      <c r="ED3" s="7">
        <v>1813333.3333333333</v>
      </c>
      <c r="EE3" s="8">
        <f t="array" ref="EE3">ED3/INDEX(Exch_rates,MATCH($A3,Exch_regions2,0),MATCH(ED$1,Exch_months2,0))</f>
        <v>71.696869851729815</v>
      </c>
      <c r="EF3" s="7">
        <v>1735916.6666666667</v>
      </c>
      <c r="EG3" s="8">
        <f t="array" ref="EG3">EF3/INDEX(Exch_rates,MATCH($A3,Exch_regions2,0),MATCH(EF$1,Exch_months2,0))</f>
        <v>70.589630633683498</v>
      </c>
      <c r="EH3" s="7">
        <v>1741041.6666666667</v>
      </c>
      <c r="EI3" s="8">
        <f t="array" ref="EI3">EH3/INDEX(Exch_rates,MATCH($A3,Exch_regions2,0),MATCH(EH$1,Exch_months2,0))</f>
        <v>69.180463576158942</v>
      </c>
      <c r="EJ3" s="7">
        <v>1587283.3333333333</v>
      </c>
      <c r="EK3" s="8">
        <f t="array" ref="EK3">EJ3/INDEX(Exch_rates,MATCH($A3,Exch_regions2,0),MATCH(EJ$1,Exch_months2,0))</f>
        <v>62.246405228758164</v>
      </c>
      <c r="EL3" s="7">
        <v>1719895.8333333333</v>
      </c>
      <c r="EM3" s="8">
        <f t="array" ref="EM3">EL3/INDEX(Exch_rates,MATCH($A3,Exch_regions2,0),MATCH(EL$1,Exch_months2,0))</f>
        <v>67.446895424836597</v>
      </c>
      <c r="EN3" s="7">
        <v>1729041.6666666667</v>
      </c>
      <c r="EO3" s="8">
        <f t="array" ref="EO3">EN3/INDEX(Exch_rates,MATCH($A3,Exch_regions2,0),MATCH(EN$1,Exch_months2,0))</f>
        <v>67.805555555555557</v>
      </c>
      <c r="EP3" s="7">
        <v>1885020.8333333333</v>
      </c>
      <c r="EQ3" s="8">
        <f t="array" ref="EQ3">EP3/INDEX(Exch_rates,MATCH($A3,Exch_regions2,0),MATCH(EP$1,Exch_months2,0))</f>
        <v>72.968548387096774</v>
      </c>
      <c r="ER3" s="7">
        <v>1927012.5</v>
      </c>
      <c r="ES3" s="8">
        <f t="array" ref="ES3">ER3/INDEX(Exch_rates,MATCH($A3,Exch_regions2,0),MATCH(ER$1,Exch_months2,0))</f>
        <v>76.570033112582777</v>
      </c>
      <c r="ET3" s="7">
        <v>2012812.5</v>
      </c>
      <c r="EU3" s="8">
        <f t="array" ref="EU3">ET3/INDEX(Exch_rates,MATCH($A3,Exch_regions2,0),MATCH(ET$1,Exch_months2,0))</f>
        <v>80.512500000000003</v>
      </c>
      <c r="EV3" s="7">
        <v>1925432.5</v>
      </c>
      <c r="EW3" s="8">
        <f t="array" ref="EW3">EV3/INDEX(Exch_rates,MATCH($A3,Exch_regions2,0),MATCH(EV$1,Exch_months2,0))</f>
        <v>75.016850649350644</v>
      </c>
      <c r="EX3" s="7">
        <v>1808583.3333333333</v>
      </c>
      <c r="EY3" s="8">
        <f t="array" ref="EY3">EX3/INDEX(Exch_rates,MATCH($A3,Exch_regions2,0),MATCH(EX$1,Exch_months2,0))</f>
        <v>67.821874999999991</v>
      </c>
      <c r="EZ3" s="7">
        <v>1768583.3333333333</v>
      </c>
      <c r="FA3" s="8">
        <f t="array" ref="FA3">EZ3/INDEX(Exch_rates,MATCH($A3,Exch_regions2,0),MATCH(EZ$1,Exch_months2,0))</f>
        <v>67.589171974522287</v>
      </c>
      <c r="FB3" s="7">
        <v>1705250</v>
      </c>
      <c r="FC3" s="8">
        <f t="array" ref="FC3">FB3/INDEX(Exch_rates,MATCH($A3,Exch_regions2,0),MATCH(FB$1,Exch_months2,0))</f>
        <v>66.009677419354844</v>
      </c>
      <c r="FD3" s="7">
        <v>1643166.6666666667</v>
      </c>
      <c r="FE3" s="8">
        <f t="array" ref="FE3">FD3/INDEX(Exch_rates,MATCH($A3,Exch_regions2,0),MATCH(FD$1,Exch_months2,0))</f>
        <v>63.198717948717949</v>
      </c>
      <c r="FF3" s="7">
        <v>1876395.8333333333</v>
      </c>
      <c r="FG3" s="8">
        <f t="array" ref="FG3">FF3/INDEX(Exch_rates,MATCH($A3,Exch_regions2,0),MATCH(FF$1,Exch_months2,0))</f>
        <v>75.43299832495812</v>
      </c>
      <c r="FH3" s="7">
        <v>1899416.6666666667</v>
      </c>
      <c r="FI3" s="8">
        <f t="array" ref="FI3">FH3/INDEX(Exch_rates,MATCH($A3,Exch_regions2,0),MATCH(FH$1,Exch_months2,0))</f>
        <v>77.003378378378372</v>
      </c>
      <c r="FJ3" s="7">
        <v>1817750</v>
      </c>
      <c r="FK3" s="8">
        <f t="array" ref="FK3">FJ3/INDEX(Exch_rates,MATCH($A3,Exch_regions2,0),MATCH(FJ$1,Exch_months2,0))</f>
        <v>77.351063829787236</v>
      </c>
      <c r="FL3" s="7">
        <v>1557750</v>
      </c>
      <c r="FM3" s="8">
        <f t="array" ref="FM3">FL3/INDEX(Exch_rates,MATCH($A3,Exch_regions2,0),MATCH(FL$1,Exch_months2,0))</f>
        <v>66.287234042553195</v>
      </c>
      <c r="FN3" s="7">
        <v>1774625</v>
      </c>
      <c r="FO3" s="8">
        <f t="array" ref="FO3">FN3/INDEX(Exch_rates,MATCH($A3,Exch_regions2,0),MATCH(FN$1,Exch_months2,0))</f>
        <v>78.87222222222222</v>
      </c>
      <c r="FP3" s="7">
        <v>1780583.3333333333</v>
      </c>
      <c r="FQ3" s="8">
        <f t="array" ref="FQ3">FP3/INDEX(Exch_rates,MATCH($A3,Exch_regions2,0),MATCH(FP$1,Exch_months2,0))</f>
        <v>74.190972222222214</v>
      </c>
      <c r="FR3" s="7">
        <v>1717250</v>
      </c>
      <c r="FS3" s="8">
        <f t="array" ref="FS3">FR3/INDEX(Exch_rates,MATCH($A3,Exch_regions2,0),MATCH(FR$1,Exch_months2,0))</f>
        <v>76.322222222222223</v>
      </c>
      <c r="FT3" s="7">
        <v>1640583.3333333333</v>
      </c>
      <c r="FU3" s="8">
        <f t="array" ref="FU3">FT3/INDEX(Exch_rates,MATCH($A3,Exch_regions2,0),MATCH(FT$1,Exch_months2,0))</f>
        <v>72.914814814814818</v>
      </c>
      <c r="FV3" s="7">
        <v>1454583.3333333333</v>
      </c>
      <c r="FW3" s="8">
        <f t="array" ref="FW3">FV3/INDEX(Exch_rates,MATCH($A3,Exch_regions2,0),MATCH(FV$1,Exch_months2,0))</f>
        <v>64.648148148148138</v>
      </c>
      <c r="FX3" s="7">
        <v>1575250</v>
      </c>
      <c r="FY3" s="8">
        <f t="array" ref="FY3">FX3/INDEX(Exch_rates,MATCH($A3,Exch_regions2,0),MATCH(FX$1,Exch_months2,0))</f>
        <v>70.011111111111106</v>
      </c>
      <c r="FZ3" s="7">
        <v>1575250</v>
      </c>
      <c r="GA3" s="8">
        <f t="array" ref="GA3">FZ3/INDEX(Exch_rates,MATCH($A3,Exch_regions2,0),MATCH(FZ$1,Exch_months2,0))</f>
        <v>68.489130434782609</v>
      </c>
      <c r="GB3" s="7">
        <v>1447916.6666666667</v>
      </c>
      <c r="GC3" s="8">
        <f t="array" ref="GC3">GB3/INDEX(Exch_rates,MATCH($A3,Exch_regions2,0),MATCH(GB$1,Exch_months2,0))</f>
        <v>62.95289855072464</v>
      </c>
      <c r="GD3" s="7">
        <v>1583083.3333333333</v>
      </c>
      <c r="GE3" s="8">
        <f t="array" ref="GE3">GD3/INDEX(Exch_rates,MATCH($A3,Exch_regions2,0),MATCH(GD$1,Exch_months2,0))</f>
        <v>68.273135669362077</v>
      </c>
      <c r="GF3" s="7">
        <v>1612250</v>
      </c>
      <c r="GG3" s="8">
        <f t="array" ref="GG3">GF3/INDEX(Exch_rates,MATCH($A3,Exch_regions2,0),MATCH(GF$1,Exch_months2,0))</f>
        <v>69.530997304582215</v>
      </c>
      <c r="GH3" s="7">
        <v>1517250</v>
      </c>
      <c r="GI3" s="8">
        <f t="array" ref="GI3">GH3/INDEX(Exch_rates,MATCH($A3,Exch_regions2,0),MATCH(GH$1,Exch_months2,0))</f>
        <v>65.433962264150949</v>
      </c>
      <c r="GJ3" s="7">
        <v>1513333.3333333333</v>
      </c>
      <c r="GK3" s="8">
        <f t="array" ref="GK3">GJ3/INDEX(Exch_rates,MATCH($A3,Exch_regions2,0),MATCH(GJ$1,Exch_months2,0))</f>
        <v>65.79710144927536</v>
      </c>
      <c r="GL3" s="7">
        <v>1514000</v>
      </c>
      <c r="GM3" s="8">
        <f t="array" ref="GM3">GL3/INDEX(Exch_rates,MATCH($A3,Exch_regions2,0),MATCH(GL$1,Exch_months2,0))</f>
        <v>68.818181818181813</v>
      </c>
      <c r="GN3" s="7">
        <v>1514000</v>
      </c>
      <c r="GO3" s="8">
        <f t="array" ref="GO3">GN3/INDEX(Exch_rates,MATCH($A3,Exch_regions2,0),MATCH(GN$1,Exch_months2,0))</f>
        <v>68.818181818181813</v>
      </c>
      <c r="GP3" s="7">
        <v>1544000</v>
      </c>
      <c r="GQ3" s="8">
        <f t="array" ref="GQ3">GP3/INDEX(Exch_rates,MATCH($A3,Exch_regions2,0),MATCH(GP$1,Exch_months2,0))</f>
        <v>70.181818181818187</v>
      </c>
      <c r="GR3" s="7">
        <v>1544000</v>
      </c>
      <c r="GS3" s="8">
        <f t="array" ref="GS3">GR3/INDEX(Exch_rates,MATCH($A3,Exch_regions2,0),MATCH(GR$1,Exch_months2,0))</f>
        <v>70.181818181818187</v>
      </c>
      <c r="GT3" s="7">
        <v>1611083.3333333333</v>
      </c>
      <c r="GU3" s="8">
        <f t="array" ref="GU3">GT3/INDEX(Exch_rates,MATCH($A3,Exch_regions2,0),MATCH(GT$1,Exch_months2,0))</f>
        <v>73.231060606060609</v>
      </c>
      <c r="GV3" s="7">
        <v>1644000</v>
      </c>
      <c r="GW3" s="8">
        <f t="array" ref="GW3">GV3/INDEX(Exch_rates,MATCH($A3,Exch_regions2,0),MATCH(GV$1,Exch_months2,0))</f>
        <v>74.727272727272734</v>
      </c>
      <c r="GX3" s="7">
        <v>1860250</v>
      </c>
      <c r="GY3" s="8">
        <f t="array" ref="GY3">GX3/INDEX(Exch_rates,MATCH($A3,Exch_regions2,0),MATCH(GX$1,Exch_months2,0))</f>
        <v>84.556818181818187</v>
      </c>
      <c r="GZ3" s="7">
        <v>1701916.6666666667</v>
      </c>
      <c r="HA3" s="8">
        <f t="array" ref="HA3">GZ3/INDEX(Exch_rates,MATCH($A3,Exch_regions2,0),MATCH(GZ$1,Exch_months2,0))</f>
        <v>77.359848484848484</v>
      </c>
      <c r="HB3" s="7">
        <v>1768416.6666666667</v>
      </c>
      <c r="HC3" s="8">
        <f t="array" ref="HC3">HB3/INDEX(Exch_rates,MATCH($A3,Exch_regions2,0),MATCH(HB$1,Exch_months2,0))</f>
        <v>78.596296296296302</v>
      </c>
      <c r="HD3" s="7">
        <v>1796083.3333333333</v>
      </c>
      <c r="HE3" s="8">
        <f t="array" ref="HE3">HD3/INDEX(Exch_rates,MATCH($A3,Exch_regions2,0),MATCH(HD$1,Exch_months2,0))</f>
        <v>79.82592592592593</v>
      </c>
      <c r="HF3" s="7">
        <v>1761666.6666666667</v>
      </c>
      <c r="HG3" s="8">
        <f t="array" ref="HG3">HF3/INDEX(Exch_rates,MATCH($A3,Exch_regions2,0),MATCH(HF$1,Exch_months2,0))</f>
        <v>78.296296296296305</v>
      </c>
      <c r="HH3" s="7">
        <v>1698333.33333333</v>
      </c>
      <c r="HI3" s="8">
        <f t="array" ref="HI3">HH3/INDEX(Exch_rates,MATCH($A3,Exch_regions2,0),MATCH(HH$1,Exch_months2,0))</f>
        <v>75.481481481481339</v>
      </c>
      <c r="HJ3" s="7">
        <v>1673250</v>
      </c>
      <c r="HK3" s="8">
        <f t="array" ref="HK3">HJ3/INDEX(Exch_rates,MATCH($A3,Exch_regions2,0),MATCH(HJ$1,Exch_months2,0))</f>
        <v>74.36666666666666</v>
      </c>
      <c r="HL3" s="7">
        <v>1851583.3333333333</v>
      </c>
      <c r="HM3" s="8">
        <f t="array" ref="HM3">HL3/INDEX(Exch_rates,MATCH($A3,Exch_regions2,0),MATCH(HL$1,Exch_months2,0))</f>
        <v>82.292592592592584</v>
      </c>
      <c r="HN3" s="8">
        <v>1851583.3333333333</v>
      </c>
      <c r="HO3" s="8">
        <f t="array" ref="HO3">HN3/INDEX(Exch_rates,MATCH($A3,Exch_regions2,0),MATCH(HN$1,Exch_months2,0))</f>
        <v>82.292592592592584</v>
      </c>
      <c r="HP3" s="8">
        <v>1746208.3333333333</v>
      </c>
      <c r="HQ3" s="8">
        <f t="array" ref="HQ3">HP3/INDEX(Exch_rates,MATCH($A3,Exch_regions2,0),MATCH(HP$1,Exch_months2,0))</f>
        <v>76.756410256410248</v>
      </c>
      <c r="HR3" s="8">
        <v>1747375</v>
      </c>
      <c r="HS3" s="8">
        <f t="array" ref="HS3">HR3/INDEX(Exch_rates,MATCH($A3,Exch_regions2,0),MATCH(HR$1,Exch_months2,0))</f>
        <v>77.232044198895025</v>
      </c>
      <c r="HT3" s="8">
        <v>1704966.6666666667</v>
      </c>
      <c r="HU3" s="8">
        <f t="array" ref="HU3">HT3/INDEX(Exch_rates,MATCH($A3,Exch_regions2,0),MATCH(HT$1,Exch_months2,0))</f>
        <v>75.776296296296294</v>
      </c>
      <c r="HV3" s="8">
        <v>1822895.8333333333</v>
      </c>
      <c r="HW3" s="8">
        <f t="array" ref="HW3">HV3/INDEX(Exch_rates,MATCH($A3,Exch_regions2,0),MATCH(HV$1,Exch_months2,0))</f>
        <v>81.017592592592592</v>
      </c>
      <c r="HX3" s="8">
        <v>1834400</v>
      </c>
      <c r="HY3" s="8">
        <f t="array" ref="HY3">HX3/INDEX(Exch_rates,MATCH($A3,Exch_regions2,0),MATCH(HX$1,Exch_months2,0))</f>
        <v>81.528888888888886</v>
      </c>
      <c r="HZ3" s="8">
        <v>1822208.3333333333</v>
      </c>
      <c r="IA3" s="8">
        <f t="array" ref="IA3">HZ3/INDEX(Exch_rates,MATCH($A3,Exch_regions2,0),MATCH(HZ$1,Exch_months2,0))</f>
        <v>80.987037037037027</v>
      </c>
      <c r="IB3" s="8">
        <v>1871375</v>
      </c>
      <c r="IC3" s="8">
        <f t="array" ref="IC3">IB3/INDEX(Exch_rates,MATCH($A3,Exch_regions2,0),MATCH(IB$1,Exch_months2,0))</f>
        <v>83.172222222222217</v>
      </c>
      <c r="ID3" s="8">
        <v>1788604.1666666667</v>
      </c>
      <c r="IE3" s="8">
        <f t="array" ref="IE3">ID3/INDEX(Exch_rates,MATCH($A3,Exch_regions2,0),MATCH(ID$1,Exch_months2,0))</f>
        <v>79.493518518518528</v>
      </c>
      <c r="IF3" s="8">
        <v>1623375</v>
      </c>
      <c r="IG3" s="8">
        <f t="array" ref="IG3">IF3/INDEX(Exch_rates,MATCH($A3,Exch_regions2,0),MATCH(IF$1,Exch_months2,0))</f>
        <v>72.150000000000006</v>
      </c>
      <c r="IH3" s="8">
        <v>1677500</v>
      </c>
      <c r="II3" s="8">
        <f t="array" ref="II3">IH3/INDEX(Exch_rates,MATCH($A3,Exch_regions2,0),MATCH(IH$1,Exch_months2,0))</f>
        <v>73.736263736263737</v>
      </c>
      <c r="IJ3" s="8">
        <v>1880958.3333333333</v>
      </c>
      <c r="IK3" s="8">
        <f t="array" ref="IK3">IJ3/INDEX(Exch_rates,MATCH($A3,Exch_regions2,0),MATCH(IJ$1,Exch_months2,0))</f>
        <v>74.24835526315789</v>
      </c>
      <c r="IL3" s="8">
        <v>1864876.6666666667</v>
      </c>
      <c r="IM3" s="8">
        <f t="array" ref="IM3">IL3/INDEX(Exch_rates,MATCH($A3,Exch_regions2,0),MATCH(IL$1,Exch_months2,0))</f>
        <v>72.095747422680418</v>
      </c>
      <c r="IN3" s="8">
        <v>1947937.5</v>
      </c>
      <c r="IO3" s="8">
        <f t="array" ref="IO3">IN3/INDEX(Exch_rates,MATCH($A3,Exch_regions2,0),MATCH(IN$1,Exch_months2,0))</f>
        <v>74.92067307692308</v>
      </c>
      <c r="IP3" s="8">
        <v>1975050</v>
      </c>
      <c r="IQ3" s="8">
        <f t="array" ref="IQ3">IP3/INDEX(Exch_rates,MATCH($A3,Exch_regions2,0),MATCH(IP$1,Exch_months2,0))</f>
        <v>76.355025773195877</v>
      </c>
      <c r="IR3" s="8">
        <v>1999194</v>
      </c>
      <c r="IS3" s="8">
        <f t="array" ref="IS3">IR3/INDEX(Exch_rates,MATCH($A3,Exch_regions2,0),MATCH(IR$1,Exch_months2,0))</f>
        <v>77.388154838709681</v>
      </c>
      <c r="IT3" s="8">
        <v>2035687.5</v>
      </c>
      <c r="IU3" s="8">
        <f t="array" ref="IU3">IT3/INDEX(Exch_rates,MATCH($A3,Exch_regions2,0),MATCH(IT$1,Exch_months2,0))</f>
        <v>78.29567307692308</v>
      </c>
      <c r="IV3" s="7">
        <v>1776694</v>
      </c>
      <c r="IW3" s="8">
        <f t="array" ref="IW3">IV3/INDEX(Exch_rates,MATCH($A3,Exch_regions2,0),MATCH(IV$1,Exch_months2,0))</f>
        <v>68.334384615384621</v>
      </c>
      <c r="IX3" s="8">
        <v>2074339.8333333333</v>
      </c>
      <c r="IY3" s="8">
        <f t="array" ref="IY3">IX3/INDEX(Exch_rates,MATCH($A3,Exch_regions2,0),MATCH(IX$1,Exch_months2,0))</f>
        <v>79.782301282051279</v>
      </c>
      <c r="IZ3" s="8">
        <v>2186006.5</v>
      </c>
      <c r="JA3" s="8">
        <f t="array" ref="JA3">IZ3/INDEX(Exch_rates,MATCH($A3,Exch_regions2,0),MATCH(IZ$1,Exch_months2,0))</f>
        <v>84.077173076923074</v>
      </c>
      <c r="JB3" s="8">
        <v>2341867.3333333335</v>
      </c>
      <c r="JC3" s="8">
        <f t="array" ref="JC3">JB3/INDEX(Exch_rates,MATCH($A3,Exch_regions2,0),MATCH(JB$1,Exch_months2,0))</f>
        <v>90.071820512820523</v>
      </c>
      <c r="JD3" s="8">
        <v>2521879.1666666665</v>
      </c>
      <c r="JE3" s="8">
        <f t="array" ref="JE3">JD3/INDEX(Exch_rates,MATCH($A3,Exch_regions2,0),MATCH(JD$1,Exch_months2,0))</f>
        <v>96.38000331218629</v>
      </c>
      <c r="JF3" s="8">
        <v>2587166.6666666665</v>
      </c>
      <c r="JG3" s="8">
        <f t="array" ref="JG3">JF3/INDEX(Exch_rates,MATCH($A3,Exch_regions2,0),MATCH(JF$1,Exch_months2,0))</f>
        <v>99.506410256410248</v>
      </c>
      <c r="JH3" s="8">
        <v>2597408.8333333335</v>
      </c>
      <c r="JI3" s="8">
        <f t="array" ref="JI3">JH3/INDEX(Exch_rates,MATCH($A3,Exch_regions2,0),MATCH(JH$1,Exch_months2,0))</f>
        <v>99.422347687400318</v>
      </c>
      <c r="JJ3" s="8">
        <v>2707599.8333333335</v>
      </c>
      <c r="JK3" s="8">
        <f t="array" ref="JK3">JJ3/INDEX(Exch_rates,MATCH($A3,Exch_regions2,0),MATCH(JJ$1,Exch_months2,0))</f>
        <v>104.13845512820514</v>
      </c>
      <c r="JL3" s="8">
        <v>2830833.3333333335</v>
      </c>
      <c r="JM3" s="8">
        <f t="array" ref="JM3">JL3/INDEX(Exch_rates,MATCH($A3,Exch_regions2,0),MATCH(JL$1,Exch_months2,0))</f>
        <v>108.87820512820514</v>
      </c>
      <c r="JN3" s="8">
        <v>2644683.3333333335</v>
      </c>
      <c r="JO3" s="8">
        <f t="array" ref="JO3">JN3/INDEX(Exch_rates,MATCH($A3,Exch_regions2,0),MATCH(JN$1,Exch_months2,0))</f>
        <v>101.71858974358975</v>
      </c>
      <c r="JP3" s="8">
        <v>2560541.6666666665</v>
      </c>
      <c r="JQ3" s="8">
        <f>JP3/INDEX(Exch_rates,MATCH($A3,Exch_regions2,0),MATCH(JP$1,Exch_months2,0))</f>
        <v>98.482371794871796</v>
      </c>
      <c r="JR3" s="8">
        <v>2355685</v>
      </c>
      <c r="JS3" s="8">
        <f t="shared" ref="JS3:KU20" si="0">JR3/INDEX(Exch_rates,MATCH($A3,Exch_regions2,0),MATCH(JR$1,Exch_months2,0))</f>
        <v>90.603269230769229</v>
      </c>
      <c r="JT3" s="8">
        <v>2679150</v>
      </c>
      <c r="JU3" s="8">
        <f t="shared" si="0"/>
        <v>103.04423076923077</v>
      </c>
      <c r="JV3" s="8">
        <v>2658016.6666666665</v>
      </c>
      <c r="JW3" s="8">
        <f t="shared" si="0"/>
        <v>101.58025477707005</v>
      </c>
      <c r="JX3" s="8">
        <v>2541915.3333333335</v>
      </c>
      <c r="JY3" s="8">
        <f t="shared" si="0"/>
        <v>97.143261146496812</v>
      </c>
      <c r="JZ3" s="8">
        <v>2470326.8333333335</v>
      </c>
      <c r="KA3" s="8">
        <f t="shared" si="0"/>
        <v>95.012570512820517</v>
      </c>
      <c r="KB3" s="8">
        <v>2357847.6666666665</v>
      </c>
      <c r="KC3" s="8">
        <f t="shared" si="0"/>
        <v>90.686448717948707</v>
      </c>
      <c r="KD3" s="8">
        <v>2171906</v>
      </c>
      <c r="KE3" s="8">
        <f t="shared" si="0"/>
        <v>83.534846153846161</v>
      </c>
      <c r="KF3" s="8">
        <v>2300493.5</v>
      </c>
      <c r="KG3" s="8">
        <f t="shared" si="0"/>
        <v>87.361618501500018</v>
      </c>
      <c r="KH3" s="8">
        <v>2682375</v>
      </c>
      <c r="KI3" s="8">
        <f t="shared" si="0"/>
        <v>101.22169811320755</v>
      </c>
      <c r="KJ3" s="8">
        <v>2751785.1666666665</v>
      </c>
      <c r="KK3" s="8">
        <f t="shared" si="0"/>
        <v>105.16644373105046</v>
      </c>
      <c r="KL3" s="8">
        <v>2740566.6666666665</v>
      </c>
      <c r="KM3" s="8">
        <f t="shared" si="0"/>
        <v>104.07346928442132</v>
      </c>
      <c r="KN3" s="8">
        <v>2669506.5</v>
      </c>
      <c r="KO3" s="8">
        <f t="shared" si="0"/>
        <v>101.69548571428571</v>
      </c>
      <c r="KP3" s="8">
        <v>2596777.3333333335</v>
      </c>
      <c r="KQ3" s="8">
        <f t="shared" si="0"/>
        <v>99.876051282051293</v>
      </c>
      <c r="KR3" s="8">
        <v>2611423.1666666665</v>
      </c>
      <c r="KS3" s="8">
        <f t="shared" si="0"/>
        <v>100.43935256410256</v>
      </c>
      <c r="KT3" s="8">
        <v>2710106</v>
      </c>
      <c r="KU3" s="8">
        <f t="shared" si="0"/>
        <v>102.91672046481601</v>
      </c>
      <c r="KV3" s="8">
        <v>2785539.3333333335</v>
      </c>
      <c r="KW3" s="8">
        <f t="shared" ref="KW3:LE20" si="1">KV3/INDEX(Exch_rates,MATCH($A3,Exch_regions2,0),MATCH(KV$1,Exch_months2,0))</f>
        <v>105.78131368751504</v>
      </c>
      <c r="KX3" s="8">
        <v>2806626.8333333335</v>
      </c>
      <c r="KY3" s="8">
        <f t="shared" si="1"/>
        <v>107.9471858974359</v>
      </c>
      <c r="KZ3" s="8">
        <v>2543676.8333333335</v>
      </c>
      <c r="LA3" s="8">
        <f t="shared" si="1"/>
        <v>96.596545525892736</v>
      </c>
      <c r="LB3" s="8">
        <v>2351356</v>
      </c>
      <c r="LC3" s="8">
        <f t="shared" si="1"/>
        <v>89.520901545724513</v>
      </c>
      <c r="LD3" s="8">
        <v>2471077.3333333335</v>
      </c>
      <c r="LE3" s="8">
        <f>LD3/INDEX(Exch_rates,MATCH($A3,Exch_regions2,0),MATCH(LD$1,Exch_months2,0))</f>
        <v>95.041435897435903</v>
      </c>
      <c r="LF3" s="8">
        <v>2477744</v>
      </c>
      <c r="LG3" s="8">
        <f>LF3/INDEX(Exch_rates,MATCH($A3,Exch_regions2,0),MATCH(LF$1,Exch_months2,0))</f>
        <v>95.297846153846152</v>
      </c>
      <c r="LH3" s="8">
        <v>2515500</v>
      </c>
      <c r="LI3" s="8">
        <f>LH3/INDEX(Exch_Rate_Data1,MATCH('Esssential Items CMB_Sorghum '!$A3,Exch_regions1,0),MATCH('Esssential Items CMB_Sorghum '!LH$1,exch_month4,0))</f>
        <v>96.75</v>
      </c>
      <c r="LJ3" s="42">
        <v>2486450</v>
      </c>
      <c r="LK3" s="8">
        <f>LJ3/INDEX(exch_Rate_Data2,MATCH('Esssential Items CMB_Sorghum '!$A3,Exch_regions1,0),MATCH('Esssential Items CMB_Sorghum '!LJ$1,exch_month5,0))</f>
        <v>95.632692307692309</v>
      </c>
      <c r="LL3" s="41">
        <v>2329533.3333333335</v>
      </c>
      <c r="LM3" s="8">
        <f>LL3/INDEX(exch_Rate_Data3,MATCH('Esssential Items CMB_Sorghum '!$A3,Exch_regions1,0),MATCH('Esssential Items CMB_Sorghum '!LL$1,exch_month6,0))</f>
        <v>89.597435897435901</v>
      </c>
      <c r="LN3" s="7">
        <v>2413616.6666666665</v>
      </c>
      <c r="LO3" s="7">
        <f>LN3/INDEX(Exchange_rate4,MATCH('Esssential Items CMB_Sorghum '!$A3,Exch_regions1,0),MATCH('Esssential Items CMB_Sorghum '!LN$1,exch_month7,0))</f>
        <v>92.831410256410251</v>
      </c>
      <c r="LP3" s="7">
        <v>2442472.6666666665</v>
      </c>
      <c r="LQ3" s="7">
        <f>LP3/INDEX(Exchange_rate5,MATCH('Esssential Items CMB_Sorghum '!$A3,Exch_regions1,0),MATCH('Esssential Items CMB_Sorghum '!LP$1,exch_month8,0))</f>
        <v>93.9412564102564</v>
      </c>
      <c r="LR3" s="7">
        <v>2439972.6666666665</v>
      </c>
      <c r="LS3" s="7">
        <f>LR3/INDEX(Exchange_rate6,MATCH('Esssential Items CMB_Sorghum '!$A3,Exch_regions1,0),MATCH('Esssential Items CMB_Sorghum '!LR$1,exch_month9,0))</f>
        <v>93.845102564102561</v>
      </c>
      <c r="LT3" s="7">
        <v>2439972.6666666665</v>
      </c>
      <c r="LU3" s="7">
        <f>LT3/INDEX(Exchange_rate7,MATCH('Esssential Items CMB_Sorghum '!$A3,Exch_regions1,0),MATCH('Esssential Items CMB_Sorghum '!LT$1,exch_month10,0))</f>
        <v>93.845102564102561</v>
      </c>
      <c r="LV3" s="7">
        <v>2449139.3333333335</v>
      </c>
      <c r="LW3" s="7">
        <f>LV3/INDEX(exchange_rates8,MATCH('Esssential Items CMB_Sorghum '!$A3,Exch_regions1,0),MATCH('Esssential Items CMB_Sorghum '!LV$1,exch_month11,0))</f>
        <v>94.197666666666677</v>
      </c>
      <c r="LX3" s="7">
        <v>2340575.3333333335</v>
      </c>
      <c r="LY3" s="7">
        <f>LX3/INDEX(exchange_rates9,MATCH('Esssential Items CMB_Sorghum '!$A3,Exch_regions1,0),MATCH('Esssential Items CMB_Sorghum '!LX$1,exch_month12,0))</f>
        <v>90.022128205128212</v>
      </c>
      <c r="LZ3" s="7">
        <v>2556298.4444444445</v>
      </c>
      <c r="MA3" s="7">
        <f>LZ3/INDEX(exchange_rates10,MATCH('Esssential Items CMB_Sorghum '!$A3,Exch_regions1,0),MATCH('Esssential Items CMB_Sorghum '!LZ$1,exch_month13,0))</f>
        <v>98.319170940170949</v>
      </c>
      <c r="MB3" s="7">
        <v>2610972.6666666665</v>
      </c>
      <c r="MC3" s="7">
        <f>MB3/INDEX(exchange_rates11,MATCH('Esssential Items CMB_Sorghum '!$A3,Exch_regions1,0),MATCH('Esssential Items CMB_Sorghum '!MB$1,exch_month14,0))</f>
        <v>100.42202564102564</v>
      </c>
      <c r="MD3" s="7">
        <v>2423416.6666666665</v>
      </c>
      <c r="ME3" s="7">
        <f>MD3/INDEX(exchange_rates12,MATCH('Esssential Items CMB_Sorghum '!$A3,Exch_regions1,0),MATCH('Esssential Items CMB_Sorghum '!MD$1,exch_month15,0))</f>
        <v>93.208333333333329</v>
      </c>
      <c r="MF3" s="7">
        <v>2431061.1111666667</v>
      </c>
      <c r="MG3" s="7">
        <f>MF3/INDEX(exchange_rates13,MATCH('Esssential Items CMB_Sorghum '!$A3,Exch_regions1,0),MATCH('Esssential Items CMB_Sorghum '!MF$1,exch_month16,0))</f>
        <v>93.50235042948718</v>
      </c>
      <c r="MH3" s="7">
        <v>2436894.4444999998</v>
      </c>
      <c r="MI3" s="7">
        <f>MH3/INDEX(exchange_rates14,MATCH('Esssential Items CMB_Sorghum '!$A3,Exch_regions1,0),MATCH('Esssential Items CMB_Sorghum '!MH$1,exch_month17,0))</f>
        <v>93.726709403846144</v>
      </c>
      <c r="MJ3" s="7">
        <v>2438783.3333333335</v>
      </c>
      <c r="MK3" s="7">
        <f>MJ3/INDEX(exchange_rates15,MATCH('Esssential Items CMB_Sorghum '!$A3,Exch_regions1,0),MATCH('Esssential Items CMB_Sorghum '!MJ$1,exch_month18,0))</f>
        <v>93.799358974358981</v>
      </c>
      <c r="ML3" s="7">
        <v>2415429.5833333335</v>
      </c>
      <c r="MM3" s="7">
        <f>ML3/INDEX(exchange_rates16,MATCH('Esssential Items CMB_Sorghum '!$A3,Exch_regions1,0),MATCH('Esssential Items CMB_Sorghum '!ML$1,exch_month19,0))</f>
        <v>92.90113782051283</v>
      </c>
      <c r="MN3" s="7">
        <v>2377000</v>
      </c>
      <c r="MO3" s="7">
        <f>MN3/INDEX(exchange_rates17,MATCH('Esssential Items CMB_Sorghum '!$A3,Exch_regions1,0),MATCH('Esssential Items CMB_Sorghum '!MN$1,exch_month20,0))</f>
        <v>91.42307692307692</v>
      </c>
      <c r="MP3" s="7">
        <v>2404783.3333333335</v>
      </c>
      <c r="MQ3" s="7">
        <f>MP3/INDEX(exchange_rates18,MATCH('Esssential Items CMB_Sorghum '!$A3,Exch_regions1,0),MATCH('Esssential Items CMB_Sorghum '!MP$1,exch_month21,0))</f>
        <v>92.491666666666674</v>
      </c>
      <c r="MR3" s="7">
        <v>2412700</v>
      </c>
      <c r="MS3" s="7">
        <f>MR3/INDEX(exchange_rates19,MATCH('Esssential Items CMB_Sorghum '!$A3,Exch_regions1,0),MATCH('Esssential Items CMB_Sorghum '!MR$1,exch_month22,0))</f>
        <v>92.796153846153842</v>
      </c>
      <c r="MT3" s="40">
        <f>AVERAGE(IB3,IZ3,JX3,KV3,LT3)</f>
        <v>2364961.7666666666</v>
      </c>
      <c r="MU3" s="40">
        <f>AVERAGE(IC3,JA3,JY3,KW3,LU3)</f>
        <v>92.803814539451935</v>
      </c>
    </row>
    <row r="4" spans="1:359" x14ac:dyDescent="0.25">
      <c r="A4" s="14" t="s">
        <v>1</v>
      </c>
      <c r="B4" s="7">
        <v>2007250</v>
      </c>
      <c r="C4" s="8">
        <f t="array" ref="C4">B4/INDEX(Exch_rates,MATCH($A4,Exch_regions2,0),MATCH(B$1,Exch_months2,0))</f>
        <v>65.446690577111184</v>
      </c>
      <c r="D4" s="7">
        <v>2022250</v>
      </c>
      <c r="E4" s="8">
        <f t="array" ref="E4">D4/INDEX(Exch_rates,MATCH($A4,Exch_regions2,0),MATCH(D$1,Exch_months2,0))</f>
        <v>65.47146904087414</v>
      </c>
      <c r="F4" s="7">
        <v>2046250</v>
      </c>
      <c r="G4" s="8">
        <f t="array" ref="G4">F4/INDEX(Exch_rates,MATCH($A4,Exch_regions2,0),MATCH(F$1,Exch_months2,0))</f>
        <v>67.145200984413449</v>
      </c>
      <c r="H4" s="7">
        <v>2251250</v>
      </c>
      <c r="I4" s="8">
        <f t="array" ref="I4">H4/INDEX(Exch_rates,MATCH($A4,Exch_regions2,0),MATCH(H$1,Exch_months2,0))</f>
        <v>72.416566143948529</v>
      </c>
      <c r="J4" s="7">
        <v>2301250</v>
      </c>
      <c r="K4" s="8">
        <f t="array" ref="K4">J4/INDEX(Exch_rates,MATCH($A4,Exch_regions2,0),MATCH(J$1,Exch_months2,0))</f>
        <v>71.936542669584242</v>
      </c>
      <c r="L4" s="7">
        <v>2318125</v>
      </c>
      <c r="M4" s="8">
        <f t="array" ref="M4">L4/INDEX(Exch_rates,MATCH($A4,Exch_regions2,0),MATCH(L$1,Exch_months2,0))</f>
        <v>71.602316602316606</v>
      </c>
      <c r="N4" s="7">
        <v>2368625</v>
      </c>
      <c r="O4" s="8">
        <f t="array" ref="O4">N4/INDEX(Exch_rates,MATCH($A4,Exch_regions2,0),MATCH(N$1,Exch_months2,0))</f>
        <v>73.445736434108525</v>
      </c>
      <c r="P4" s="7">
        <v>2385625</v>
      </c>
      <c r="Q4" s="8">
        <f t="array" ref="Q4">P4/INDEX(Exch_rates,MATCH($A4,Exch_regions2,0),MATCH(P$1,Exch_months2,0))</f>
        <v>74.690826549780837</v>
      </c>
      <c r="R4" s="7">
        <v>2061812.5</v>
      </c>
      <c r="S4" s="8">
        <f t="array" ref="S4">R4/INDEX(Exch_rates,MATCH($A4,Exch_regions2,0),MATCH(R$1,Exch_months2,0))</f>
        <v>67.605951307484219</v>
      </c>
      <c r="T4" s="7">
        <v>1998437.5</v>
      </c>
      <c r="U4" s="8">
        <f t="array" ref="U4">T4/INDEX(Exch_rates,MATCH($A4,Exch_regions2,0),MATCH(T$1,Exch_months2,0))</f>
        <v>66.781537176274014</v>
      </c>
      <c r="V4" s="7">
        <v>1862750</v>
      </c>
      <c r="W4" s="8">
        <f t="array" ref="W4">V4/INDEX(Exch_rates,MATCH($A4,Exch_regions2,0),MATCH(V$1,Exch_months2,0))</f>
        <v>64.684434412709436</v>
      </c>
      <c r="X4" s="7">
        <v>1605625</v>
      </c>
      <c r="Y4" s="8">
        <f t="array" ref="Y4">X4/INDEX(Exch_rates,MATCH($A4,Exch_regions2,0),MATCH(X$1,Exch_months2,0))</f>
        <v>59.385113268608414</v>
      </c>
      <c r="Z4" s="15">
        <v>1584687.5</v>
      </c>
      <c r="AA4" s="8">
        <f t="array" ref="AA4">Z4/INDEX(Exch_rates,MATCH($A4,Exch_regions2,0),MATCH(Z$1,Exch_months2,0))</f>
        <v>59.743166823751181</v>
      </c>
      <c r="AB4" s="7">
        <v>1567400</v>
      </c>
      <c r="AC4" s="8">
        <f t="array" ref="AC4">AB4/INDEX(Exch_rates,MATCH($A4,Exch_regions2,0),MATCH(AB$1,Exch_months2,0))</f>
        <v>62.026117926394932</v>
      </c>
      <c r="AD4" s="7">
        <v>1594207.5</v>
      </c>
      <c r="AE4" s="8">
        <f t="array" ref="AE4">AD4/INDEX(Exch_rates,MATCH($A4,Exch_regions2,0),MATCH(AD$1,Exch_months2,0))</f>
        <v>64.120965309200599</v>
      </c>
      <c r="AF4" s="7">
        <v>1574187.5</v>
      </c>
      <c r="AG4" s="8">
        <f t="array" ref="AG4">AF4/INDEX(Exch_rates,MATCH($A4,Exch_regions2,0),MATCH(AF$1,Exch_months2,0))</f>
        <v>66.351422550052689</v>
      </c>
      <c r="AH4" s="7">
        <v>1527500</v>
      </c>
      <c r="AI4" s="8">
        <f t="array" ref="AI4">AH4/INDEX(Exch_rates,MATCH($A4,Exch_regions2,0),MATCH(AH$1,Exch_months2,0))</f>
        <v>64.724576271186436</v>
      </c>
      <c r="AJ4" s="7">
        <v>1536750</v>
      </c>
      <c r="AK4" s="8">
        <f t="array" ref="AK4">AJ4/INDEX(Exch_rates,MATCH($A4,Exch_regions2,0),MATCH(AJ$1,Exch_months2,0))</f>
        <v>65.254777070063696</v>
      </c>
      <c r="AL4" s="7">
        <v>1471875</v>
      </c>
      <c r="AM4" s="8">
        <f t="array" ref="AM4">AL4/INDEX(Exch_rates,MATCH($A4,Exch_regions2,0),MATCH(AL$1,Exch_months2,0))</f>
        <v>66.07744107744108</v>
      </c>
      <c r="AN4" s="7">
        <v>1389625</v>
      </c>
      <c r="AO4" s="8">
        <f t="array" ref="AO4">AN4/INDEX(Exch_rates,MATCH($A4,Exch_regions2,0),MATCH(AN$1,Exch_months2,0))</f>
        <v>63.761815178489492</v>
      </c>
      <c r="AP4" s="7">
        <v>1351875</v>
      </c>
      <c r="AQ4" s="8">
        <f t="array" ref="AQ4">AP4/INDEX(Exch_rates,MATCH($A4,Exch_regions2,0),MATCH(AP$1,Exch_months2,0))</f>
        <v>62.012614678899084</v>
      </c>
      <c r="AR4" s="7">
        <v>1367375</v>
      </c>
      <c r="AS4" s="8">
        <f t="array" ref="AS4">AR4/INDEX(Exch_rates,MATCH($A4,Exch_regions2,0),MATCH(AR$1,Exch_months2,0))</f>
        <v>61.482688848920866</v>
      </c>
      <c r="AT4" s="7">
        <v>1218062.5</v>
      </c>
      <c r="AU4" s="8">
        <f t="array" ref="AU4">AT4/INDEX(Exch_rates,MATCH($A4,Exch_regions2,0),MATCH(AT$1,Exch_months2,0))</f>
        <v>54.560470324748039</v>
      </c>
      <c r="AV4" s="7">
        <v>1156875</v>
      </c>
      <c r="AW4" s="8">
        <f t="array" ref="AW4">AV4/INDEX(Exch_rates,MATCH($A4,Exch_regions2,0),MATCH(AV$1,Exch_months2,0))</f>
        <v>52.276321735201087</v>
      </c>
      <c r="AX4" s="7">
        <v>1109031.25</v>
      </c>
      <c r="AY4" s="8">
        <f t="array" ref="AY4">AX4/INDEX(Exch_rates,MATCH($A4,Exch_regions2,0),MATCH(AX$1,Exch_months2,0))</f>
        <v>50.069130925507899</v>
      </c>
      <c r="AZ4" s="7">
        <v>1174375</v>
      </c>
      <c r="BA4" s="8">
        <f t="array" ref="BA4">AZ4/INDEX(Exch_rates,MATCH($A4,Exch_regions2,0),MATCH(AZ$1,Exch_months2,0))</f>
        <v>56.341153329495299</v>
      </c>
      <c r="BB4" s="7">
        <v>1261875</v>
      </c>
      <c r="BC4" s="8">
        <f t="array" ref="BC4">BB4/INDEX(Exch_rates,MATCH($A4,Exch_regions2,0),MATCH(BB$1,Exch_months2,0))</f>
        <v>62.39184177997528</v>
      </c>
      <c r="BD4" s="7">
        <v>1212325</v>
      </c>
      <c r="BE4" s="8">
        <f t="array" ref="BE4">BD4/INDEX(Exch_rates,MATCH($A4,Exch_regions2,0),MATCH(BD$1,Exch_months2,0))</f>
        <v>59.108971233544615</v>
      </c>
      <c r="BF4" s="7">
        <v>1059468.75</v>
      </c>
      <c r="BG4" s="8">
        <f t="array" ref="BG4">BF4/INDEX(Exch_rates,MATCH($A4,Exch_regions2,0),MATCH(BF$1,Exch_months2,0))</f>
        <v>49.450116686114349</v>
      </c>
      <c r="BH4" s="7">
        <v>1118625</v>
      </c>
      <c r="BI4" s="8">
        <f t="array" ref="BI4">BH4/INDEX(Exch_rates,MATCH($A4,Exch_regions2,0),MATCH(BH$1,Exch_months2,0))</f>
        <v>51.519861830742663</v>
      </c>
      <c r="BJ4" s="7">
        <v>1153000</v>
      </c>
      <c r="BK4" s="8">
        <f t="array" ref="BK4">BJ4/INDEX(Exch_rates,MATCH($A4,Exch_regions2,0),MATCH(BJ$1,Exch_months2,0))</f>
        <v>53.103051237766266</v>
      </c>
      <c r="BL4" s="7">
        <v>1171500</v>
      </c>
      <c r="BM4" s="8">
        <f t="array" ref="BM4">BL4/INDEX(Exch_rates,MATCH($A4,Exch_regions2,0),MATCH(BL$1,Exch_months2,0))</f>
        <v>57.816162862430602</v>
      </c>
      <c r="BN4" s="7">
        <v>1116843.75</v>
      </c>
      <c r="BO4" s="8">
        <f t="array" ref="BO4">BN4/INDEX(Exch_rates,MATCH($A4,Exch_regions2,0),MATCH(BN$1,Exch_months2,0))</f>
        <v>55.220951792336216</v>
      </c>
      <c r="BP4" s="7">
        <v>1173750</v>
      </c>
      <c r="BQ4" s="8">
        <f t="array" ref="BQ4">BP4/INDEX(Exch_rates,MATCH($A4,Exch_regions2,0),MATCH(BP$1,Exch_months2,0))</f>
        <v>57.642725598526702</v>
      </c>
      <c r="BR4" s="7">
        <v>1191050</v>
      </c>
      <c r="BS4" s="8">
        <f t="array" ref="BS4">BR4/INDEX(Exch_rates,MATCH($A4,Exch_regions2,0),MATCH(BR$1,Exch_months2,0))</f>
        <v>56.85202863961814</v>
      </c>
      <c r="BT4" s="7">
        <v>1407225</v>
      </c>
      <c r="BU4" s="8">
        <f t="array" ref="BU4">BT4/INDEX(Exch_rates,MATCH($A4,Exch_regions2,0),MATCH(BT$1,Exch_months2,0))</f>
        <v>66.066901408450704</v>
      </c>
      <c r="BV4" s="7">
        <v>1128750</v>
      </c>
      <c r="BW4" s="8">
        <f t="array" ref="BW4">BV4/INDEX(Exch_rates,MATCH($A4,Exch_regions2,0),MATCH(BV$1,Exch_months2,0))</f>
        <v>53.526970954356848</v>
      </c>
      <c r="BX4" s="7">
        <v>1138281.25</v>
      </c>
      <c r="BY4" s="8">
        <f t="array" ref="BY4">BX4/INDEX(Exch_rates,MATCH($A4,Exch_regions2,0),MATCH(BX$1,Exch_months2,0))</f>
        <v>54.203869047619051</v>
      </c>
      <c r="BZ4" s="7">
        <v>1093125</v>
      </c>
      <c r="CA4" s="8">
        <f t="array" ref="CA4">BZ4/INDEX(Exch_rates,MATCH($A4,Exch_regions2,0),MATCH(BZ$1,Exch_months2,0))</f>
        <v>53.375244140625</v>
      </c>
      <c r="CB4" s="7">
        <v>1365000</v>
      </c>
      <c r="CC4" s="8">
        <f t="array" ref="CC4">CB4/INDEX(Exch_rates,MATCH($A4,Exch_regions2,0),MATCH(CB$1,Exch_months2,0))</f>
        <v>65</v>
      </c>
      <c r="CD4" s="7">
        <v>1307025</v>
      </c>
      <c r="CE4" s="8">
        <f t="array" ref="CE4">CD4/INDEX(Exch_rates,MATCH($A4,Exch_regions2,0),MATCH(CD$1,Exch_months2,0))</f>
        <v>62.239285714285714</v>
      </c>
      <c r="CF4" s="7">
        <v>1371250</v>
      </c>
      <c r="CG4" s="8">
        <f t="array" ref="CG4">CF4/INDEX(Exch_rates,MATCH($A4,Exch_regions2,0),MATCH(CF$1,Exch_months2,0))</f>
        <v>65.297619047619051</v>
      </c>
      <c r="CH4" s="7">
        <v>1431000</v>
      </c>
      <c r="CI4" s="8">
        <f t="array" ref="CI4">CH4/INDEX(Exch_rates,MATCH($A4,Exch_regions2,0),MATCH(CH$1,Exch_months2,0))</f>
        <v>68.142857142857139</v>
      </c>
      <c r="CJ4" s="7">
        <v>1305625</v>
      </c>
      <c r="CK4" s="8">
        <f t="array" ref="CK4">CJ4/INDEX(Exch_rates,MATCH($A4,Exch_regions2,0),MATCH(CJ$1,Exch_months2,0))</f>
        <v>63.689024390243901</v>
      </c>
      <c r="CL4" s="7">
        <v>1440050</v>
      </c>
      <c r="CM4" s="8">
        <f t="array" ref="CM4">CL4/INDEX(Exch_rates,MATCH($A4,Exch_regions2,0),MATCH(CL$1,Exch_months2,0))</f>
        <v>70.246341463414637</v>
      </c>
      <c r="CN4" s="7">
        <v>1161475</v>
      </c>
      <c r="CO4" s="8">
        <f t="array" ref="CO4">CN4/INDEX(Exch_rates,MATCH($A4,Exch_regions2,0),MATCH(CN$1,Exch_months2,0))</f>
        <v>54.657647058823528</v>
      </c>
      <c r="CP4" s="7">
        <v>1153975</v>
      </c>
      <c r="CQ4" s="8">
        <f t="array" ref="CQ4">CP4/INDEX(Exch_rates,MATCH($A4,Exch_regions2,0),MATCH(CP$1,Exch_months2,0))</f>
        <v>53.924065420560744</v>
      </c>
      <c r="CR4" s="7">
        <v>1173975</v>
      </c>
      <c r="CS4" s="8">
        <f t="array" ref="CS4">CR4/INDEX(Exch_rates,MATCH($A4,Exch_regions2,0),MATCH(CR$1,Exch_months2,0))</f>
        <v>54.370831789551687</v>
      </c>
      <c r="CT4" s="7">
        <v>1171475</v>
      </c>
      <c r="CU4" s="8">
        <f t="array" ref="CU4">CT4/INDEX(Exch_rates,MATCH($A4,Exch_regions2,0),MATCH(CT$1,Exch_months2,0))</f>
        <v>54.966568914956014</v>
      </c>
      <c r="CV4" s="7">
        <v>1338300</v>
      </c>
      <c r="CW4" s="8">
        <f t="array" ref="CW4">CV4/INDEX(Exch_rates,MATCH($A4,Exch_regions2,0),MATCH(CV$1,Exch_months2,0))</f>
        <v>62.033002688421249</v>
      </c>
      <c r="CX4" s="7">
        <v>1160575</v>
      </c>
      <c r="CY4" s="8">
        <f t="array" ref="CY4">CX4/INDEX(Exch_rates,MATCH($A4,Exch_regions2,0),MATCH(CX$1,Exch_months2,0))</f>
        <v>52.705495004541326</v>
      </c>
      <c r="CZ4" s="7">
        <v>1152325</v>
      </c>
      <c r="DA4" s="8">
        <f t="array" ref="DA4">CZ4/INDEX(Exch_rates,MATCH($A4,Exch_regions2,0),MATCH(CZ$1,Exch_months2,0))</f>
        <v>52.378409090909088</v>
      </c>
      <c r="DB4" s="7">
        <v>972000</v>
      </c>
      <c r="DC4" s="8">
        <f t="array" ref="DC4">DB4/INDEX(Exch_rates,MATCH($A4,Exch_regions2,0),MATCH(DB$1,Exch_months2,0))</f>
        <v>44.18181818181818</v>
      </c>
      <c r="DD4" s="7">
        <v>934030</v>
      </c>
      <c r="DE4" s="8">
        <f t="array" ref="DE4">DD4/INDEX(Exch_rates,MATCH($A4,Exch_regions2,0),MATCH(DD$1,Exch_months2,0))</f>
        <v>42.263800904977373</v>
      </c>
      <c r="DF4" s="7">
        <v>971770</v>
      </c>
      <c r="DG4" s="8">
        <f t="array" ref="DG4">DF4/INDEX(Exch_rates,MATCH($A4,Exch_regions2,0),MATCH(DF$1,Exch_months2,0))</f>
        <v>44.021291053227635</v>
      </c>
      <c r="DH4" s="7">
        <v>1010125</v>
      </c>
      <c r="DI4" s="8">
        <f t="array" ref="DI4">DH4/INDEX(Exch_rates,MATCH($A4,Exch_regions2,0),MATCH(DH$1,Exch_months2,0))</f>
        <v>45.29708520179372</v>
      </c>
      <c r="DJ4" s="7">
        <v>1062900</v>
      </c>
      <c r="DK4" s="8">
        <f t="array" ref="DK4">DJ4/INDEX(Exch_rates,MATCH($A4,Exch_regions2,0),MATCH(DJ$1,Exch_months2,0))</f>
        <v>48.013551665725579</v>
      </c>
      <c r="DL4" s="7">
        <v>1151475</v>
      </c>
      <c r="DM4" s="8">
        <f t="array" ref="DM4">DL4/INDEX(Exch_rates,MATCH($A4,Exch_regions2,0),MATCH(DL$1,Exch_months2,0))</f>
        <v>51.839054586381543</v>
      </c>
      <c r="DN4" s="7">
        <v>1154850</v>
      </c>
      <c r="DO4" s="8">
        <f t="array" ref="DO4">DN4/INDEX(Exch_rates,MATCH($A4,Exch_regions2,0),MATCH(DN$1,Exch_months2,0))</f>
        <v>50.762637362637363</v>
      </c>
      <c r="DP4" s="7">
        <v>1167406.25</v>
      </c>
      <c r="DQ4" s="8">
        <f t="array" ref="DQ4">DP4/INDEX(Exch_rates,MATCH($A4,Exch_regions2,0),MATCH(DP$1,Exch_months2,0))</f>
        <v>50.211021505376344</v>
      </c>
      <c r="DR4" s="7">
        <v>1126781.25</v>
      </c>
      <c r="DS4" s="8">
        <f t="array" ref="DS4">DR4/INDEX(Exch_rates,MATCH($A4,Exch_regions2,0),MATCH(DR$1,Exch_months2,0))</f>
        <v>48.333780160857906</v>
      </c>
      <c r="DT4" s="7">
        <v>1135750</v>
      </c>
      <c r="DU4" s="8">
        <f t="array" ref="DU4">DT4/INDEX(Exch_rates,MATCH($A4,Exch_regions2,0),MATCH(DT$1,Exch_months2,0))</f>
        <v>47.322916666666664</v>
      </c>
      <c r="DV4" s="7">
        <v>1306250</v>
      </c>
      <c r="DW4" s="8">
        <f t="array" ref="DW4">DV4/INDEX(Exch_rates,MATCH($A4,Exch_regions2,0),MATCH(DV$1,Exch_months2,0))</f>
        <v>53.865979381443296</v>
      </c>
      <c r="DX4" s="7">
        <v>1307656.25</v>
      </c>
      <c r="DY4" s="8">
        <f t="array" ref="DY4">DX4/INDEX(Exch_rates,MATCH($A4,Exch_regions2,0),MATCH(DX$1,Exch_months2,0))</f>
        <v>53.923969072164951</v>
      </c>
      <c r="DZ4" s="7">
        <v>1291750</v>
      </c>
      <c r="EA4" s="8">
        <f t="array" ref="EA4">DZ4/INDEX(Exch_rates,MATCH($A4,Exch_regions2,0),MATCH(DZ$1,Exch_months2,0))</f>
        <v>52.19191919191919</v>
      </c>
      <c r="EB4" s="7">
        <v>1227625</v>
      </c>
      <c r="EC4" s="8">
        <f t="array" ref="EC4">EB4/INDEX(Exch_rates,MATCH($A4,Exch_regions2,0),MATCH(EB$1,Exch_months2,0))</f>
        <v>49.104999999999997</v>
      </c>
      <c r="ED4" s="7">
        <v>1337625</v>
      </c>
      <c r="EE4" s="8">
        <f t="array" ref="EE4">ED4/INDEX(Exch_rates,MATCH($A4,Exch_regions2,0),MATCH(ED$1,Exch_months2,0))</f>
        <v>52.455882352941174</v>
      </c>
      <c r="EF4" s="7">
        <v>1355575</v>
      </c>
      <c r="EG4" s="8">
        <f t="array" ref="EG4">EF4/INDEX(Exch_rates,MATCH($A4,Exch_regions2,0),MATCH(EF$1,Exch_months2,0))</f>
        <v>53.159803921568624</v>
      </c>
      <c r="EH4" s="7">
        <v>1367250</v>
      </c>
      <c r="EI4" s="8">
        <f t="array" ref="EI4">EH4/INDEX(Exch_rates,MATCH($A4,Exch_regions2,0),MATCH(EH$1,Exch_months2,0))</f>
        <v>53.617647058823529</v>
      </c>
      <c r="EJ4" s="7">
        <v>1378750</v>
      </c>
      <c r="EK4" s="8">
        <f t="array" ref="EK4">EJ4/INDEX(Exch_rates,MATCH($A4,Exch_regions2,0),MATCH(EJ$1,Exch_months2,0))</f>
        <v>53.028846153846153</v>
      </c>
      <c r="EL4" s="7">
        <v>1653643.75</v>
      </c>
      <c r="EM4" s="8">
        <f t="array" ref="EM4">EL4/INDEX(Exch_rates,MATCH($A4,Exch_regions2,0),MATCH(EL$1,Exch_months2,0))</f>
        <v>60.628551787351057</v>
      </c>
      <c r="EN4" s="7">
        <v>1629000</v>
      </c>
      <c r="EO4" s="8">
        <f t="array" ref="EO4">EN4/INDEX(Exch_rates,MATCH($A4,Exch_regions2,0),MATCH(EN$1,Exch_months2,0))</f>
        <v>61.355932203389834</v>
      </c>
      <c r="EP4" s="7">
        <v>1639125</v>
      </c>
      <c r="EQ4" s="8">
        <f t="array" ref="EQ4">EP4/INDEX(Exch_rates,MATCH($A4,Exch_regions2,0),MATCH(EP$1,Exch_months2,0))</f>
        <v>59.604545454545452</v>
      </c>
      <c r="ER4" s="7">
        <v>1905000</v>
      </c>
      <c r="ES4" s="8">
        <f t="array" ref="ES4">ER4/INDEX(Exch_rates,MATCH($A4,Exch_regions2,0),MATCH(ER$1,Exch_months2,0))</f>
        <v>70.555555555555557</v>
      </c>
      <c r="ET4" s="7">
        <v>1840625</v>
      </c>
      <c r="EU4" s="8">
        <f t="array" ref="EU4">ET4/INDEX(Exch_rates,MATCH($A4,Exch_regions2,0),MATCH(ET$1,Exch_months2,0))</f>
        <v>66.931818181818187</v>
      </c>
      <c r="EV4" s="7">
        <v>1848750</v>
      </c>
      <c r="EW4" s="8">
        <f t="array" ref="EW4">EV4/INDEX(Exch_rates,MATCH($A4,Exch_regions2,0),MATCH(EV$1,Exch_months2,0))</f>
        <v>67.227272727272734</v>
      </c>
      <c r="EX4" s="7">
        <v>2232500</v>
      </c>
      <c r="EY4" s="8">
        <f t="array" ref="EY4">EX4/INDEX(Exch_rates,MATCH($A4,Exch_regions2,0),MATCH(EX$1,Exch_months2,0))</f>
        <v>79.026548672566378</v>
      </c>
      <c r="EZ4" s="7">
        <v>1800000</v>
      </c>
      <c r="FA4" s="8">
        <f t="array" ref="FA4">EZ4/INDEX(Exch_rates,MATCH($A4,Exch_regions2,0),MATCH(EZ$1,Exch_months2,0))</f>
        <v>62.608695652173914</v>
      </c>
      <c r="FB4" s="7">
        <v>1780625</v>
      </c>
      <c r="FC4" s="8">
        <f t="array" ref="FC4">FB4/INDEX(Exch_rates,MATCH($A4,Exch_regions2,0),MATCH(FB$1,Exch_months2,0))</f>
        <v>69.150485436893206</v>
      </c>
      <c r="FD4" s="7">
        <v>1708125</v>
      </c>
      <c r="FE4" s="8">
        <f t="array" ref="FE4">FD4/INDEX(Exch_rates,MATCH($A4,Exch_regions2,0),MATCH(FD$1,Exch_months2,0))</f>
        <v>60.679396092362346</v>
      </c>
      <c r="FF4" s="7">
        <v>1715625</v>
      </c>
      <c r="FG4" s="8">
        <f t="array" ref="FG4">FF4/INDEX(Exch_rates,MATCH($A4,Exch_regions2,0),MATCH(FF$1,Exch_months2,0))</f>
        <v>69.14357682619648</v>
      </c>
      <c r="FH4" s="7">
        <v>1730000</v>
      </c>
      <c r="FI4" s="8">
        <f t="array" ref="FI4">FH4/INDEX(Exch_rates,MATCH($A4,Exch_regions2,0),MATCH(FH$1,Exch_months2,0))</f>
        <v>69.2</v>
      </c>
      <c r="FJ4" s="7">
        <v>1577500</v>
      </c>
      <c r="FK4" s="8">
        <f t="array" ref="FK4">FJ4/INDEX(Exch_rates,MATCH($A4,Exch_regions2,0),MATCH(FJ$1,Exch_months2,0))</f>
        <v>63.1</v>
      </c>
      <c r="FL4" s="7">
        <v>1340000</v>
      </c>
      <c r="FM4" s="8">
        <f t="array" ref="FM4">FL4/INDEX(Exch_rates,MATCH($A4,Exch_regions2,0),MATCH(FL$1,Exch_months2,0))</f>
        <v>53.6</v>
      </c>
      <c r="FN4" s="7">
        <v>1527500</v>
      </c>
      <c r="FO4" s="8">
        <f t="array" ref="FO4">FN4/INDEX(Exch_rates,MATCH($A4,Exch_regions2,0),MATCH(FN$1,Exch_months2,0))</f>
        <v>58.75</v>
      </c>
      <c r="FP4" s="7">
        <v>1432500</v>
      </c>
      <c r="FQ4" s="8">
        <f t="array" ref="FQ4">FP4/INDEX(Exch_rates,MATCH($A4,Exch_regions2,0),MATCH(FP$1,Exch_months2,0))</f>
        <v>55.096153846153847</v>
      </c>
      <c r="FR4" s="7">
        <v>1330625</v>
      </c>
      <c r="FS4" s="8">
        <f t="array" ref="FS4">FR4/INDEX(Exch_rates,MATCH($A4,Exch_regions2,0),MATCH(FR$1,Exch_months2,0))</f>
        <v>51.674757281553397</v>
      </c>
      <c r="FT4" s="7">
        <v>1324625</v>
      </c>
      <c r="FU4" s="8">
        <f t="array" ref="FU4">FT4/INDEX(Exch_rates,MATCH($A4,Exch_regions2,0),MATCH(FT$1,Exch_months2,0))</f>
        <v>50.947115384615387</v>
      </c>
      <c r="FV4" s="7">
        <v>1420000</v>
      </c>
      <c r="FW4" s="8">
        <f t="array" ref="FW4">FV4/INDEX(Exch_rates,MATCH($A4,Exch_regions2,0),MATCH(FV$1,Exch_months2,0))</f>
        <v>53.584905660377359</v>
      </c>
      <c r="FX4" s="7">
        <v>1433750</v>
      </c>
      <c r="FY4" s="8">
        <f t="array" ref="FY4">FX4/INDEX(Exch_rates,MATCH($A4,Exch_regions2,0),MATCH(FX$1,Exch_months2,0))</f>
        <v>54.10377358490566</v>
      </c>
      <c r="FZ4" s="7">
        <v>1431875</v>
      </c>
      <c r="GA4" s="8">
        <f t="array" ref="GA4">FZ4/INDEX(Exch_rates,MATCH($A4,Exch_regions2,0),MATCH(FZ$1,Exch_months2,0))</f>
        <v>50.241228070175438</v>
      </c>
      <c r="GB4" s="7">
        <v>1441875</v>
      </c>
      <c r="GC4" s="8">
        <f t="array" ref="GC4">GB4/INDEX(Exch_rates,MATCH($A4,Exch_regions2,0),MATCH(GB$1,Exch_months2,0))</f>
        <v>50.592105263157897</v>
      </c>
      <c r="GD4" s="7">
        <v>1356875</v>
      </c>
      <c r="GE4" s="8">
        <f t="array" ref="GE4">GD4/INDEX(Exch_rates,MATCH($A4,Exch_regions2,0),MATCH(GD$1,Exch_months2,0))</f>
        <v>47.195652173913047</v>
      </c>
      <c r="GF4" s="7">
        <v>1360750</v>
      </c>
      <c r="GG4" s="8">
        <f t="array" ref="GG4">GF4/INDEX(Exch_rates,MATCH($A4,Exch_regions2,0),MATCH(GF$1,Exch_months2,0))</f>
        <v>47.745614035087719</v>
      </c>
      <c r="GH4" s="7">
        <v>1312000</v>
      </c>
      <c r="GI4" s="8">
        <f t="array" ref="GI4">GH4/INDEX(Exch_rates,MATCH($A4,Exch_regions2,0),MATCH(GH$1,Exch_months2,0))</f>
        <v>44.854700854700852</v>
      </c>
      <c r="GJ4" s="7">
        <v>1313125</v>
      </c>
      <c r="GK4" s="8">
        <f t="array" ref="GK4">GJ4/INDEX(Exch_rates,MATCH($A4,Exch_regions2,0),MATCH(GJ$1,Exch_months2,0))</f>
        <v>44.893162393162392</v>
      </c>
      <c r="GL4" s="7">
        <v>1433125</v>
      </c>
      <c r="GM4" s="8">
        <f t="array" ref="GM4">GL4/INDEX(Exch_rates,MATCH($A4,Exch_regions2,0),MATCH(GL$1,Exch_months2,0))</f>
        <v>50.730088495575224</v>
      </c>
      <c r="GN4" s="7">
        <v>1433593.75</v>
      </c>
      <c r="GO4" s="8">
        <f t="array" ref="GO4">GN4/INDEX(Exch_rates,MATCH($A4,Exch_regions2,0),MATCH(GN$1,Exch_months2,0))</f>
        <v>50.301535087719301</v>
      </c>
      <c r="GP4" s="7">
        <v>1538750</v>
      </c>
      <c r="GQ4" s="8">
        <f t="array" ref="GQ4">GP4/INDEX(Exch_rates,MATCH($A4,Exch_regions2,0),MATCH(GP$1,Exch_months2,0))</f>
        <v>53.991228070175438</v>
      </c>
      <c r="GR4" s="7">
        <v>1491250</v>
      </c>
      <c r="GS4" s="8">
        <f t="array" ref="GS4">GR4/INDEX(Exch_rates,MATCH($A4,Exch_regions2,0),MATCH(GR$1,Exch_months2,0))</f>
        <v>52.324561403508774</v>
      </c>
      <c r="GT4" s="7">
        <v>1435000</v>
      </c>
      <c r="GU4" s="8">
        <f t="array" ref="GU4">GT4/INDEX(Exch_rates,MATCH($A4,Exch_regions2,0),MATCH(GT$1,Exch_months2,0))</f>
        <v>49.913043478260867</v>
      </c>
      <c r="GV4" s="7">
        <v>1435000</v>
      </c>
      <c r="GW4" s="8">
        <f t="array" ref="GW4">GV4/INDEX(Exch_rates,MATCH($A4,Exch_regions2,0),MATCH(GV$1,Exch_months2,0))</f>
        <v>49.482758620689658</v>
      </c>
      <c r="GX4" s="7">
        <v>1435000</v>
      </c>
      <c r="GY4" s="8">
        <f t="array" ref="GY4">GX4/INDEX(Exch_rates,MATCH($A4,Exch_regions2,0),MATCH(GX$1,Exch_months2,0))</f>
        <v>49.482758620689658</v>
      </c>
      <c r="GZ4" s="7">
        <v>1439500</v>
      </c>
      <c r="HA4" s="8">
        <f t="array" ref="HA4">GZ4/INDEX(Exch_rates,MATCH($A4,Exch_regions2,0),MATCH(GZ$1,Exch_months2,0))</f>
        <v>48.796610169491522</v>
      </c>
      <c r="HB4" s="7">
        <v>1439500</v>
      </c>
      <c r="HC4" s="8">
        <f t="array" ref="HC4">HB4/INDEX(Exch_rates,MATCH($A4,Exch_regions2,0),MATCH(HB$1,Exch_months2,0))</f>
        <v>49.637931034482762</v>
      </c>
      <c r="HD4" s="7">
        <v>1435000</v>
      </c>
      <c r="HE4" s="8">
        <f t="array" ref="HE4">HD4/INDEX(Exch_rates,MATCH($A4,Exch_regions2,0),MATCH(HD$1,Exch_months2,0))</f>
        <v>48.644067796610166</v>
      </c>
      <c r="HF4" s="7">
        <v>1435000</v>
      </c>
      <c r="HG4" s="8">
        <f t="array" ref="HG4">HF4/INDEX(Exch_rates,MATCH($A4,Exch_regions2,0),MATCH(HF$1,Exch_months2,0))</f>
        <v>48.644067796610166</v>
      </c>
      <c r="HH4" s="7">
        <v>1435000</v>
      </c>
      <c r="HI4" s="8">
        <f t="array" ref="HI4">HH4/INDEX(Exch_rates,MATCH($A4,Exch_regions2,0),MATCH(HH$1,Exch_months2,0))</f>
        <v>47.833333333333336</v>
      </c>
      <c r="HJ4" s="7">
        <v>1340000</v>
      </c>
      <c r="HK4" s="8">
        <f t="array" ref="HK4">HJ4/INDEX(Exch_rates,MATCH($A4,Exch_regions2,0),MATCH(HJ$1,Exch_months2,0))</f>
        <v>44.666666666666664</v>
      </c>
      <c r="HL4" s="7">
        <v>1347500</v>
      </c>
      <c r="HM4" s="8">
        <f t="array" ref="HM4">HL4/INDEX(Exch_rates,MATCH($A4,Exch_regions2,0),MATCH(HL$1,Exch_months2,0))</f>
        <v>44.916666666666664</v>
      </c>
      <c r="HN4" s="8">
        <v>1347500</v>
      </c>
      <c r="HO4" s="8">
        <f t="array" ref="HO4">HN4/INDEX(Exch_rates,MATCH($A4,Exch_regions2,0),MATCH(HN$1,Exch_months2,0))</f>
        <v>43.467741935483872</v>
      </c>
      <c r="HP4" s="8">
        <v>1393531.25</v>
      </c>
      <c r="HQ4" s="8">
        <f t="array" ref="HQ4">HP4/INDEX(Exch_rates,MATCH($A4,Exch_regions2,0),MATCH(HP$1,Exch_months2,0))</f>
        <v>44.415338645418323</v>
      </c>
      <c r="HR4" s="8">
        <v>1462625</v>
      </c>
      <c r="HS4" s="8">
        <f t="array" ref="HS4">HR4/INDEX(Exch_rates,MATCH($A4,Exch_regions2,0),MATCH(HR$1,Exch_months2,0))</f>
        <v>45.886274509803918</v>
      </c>
      <c r="HT4" s="8">
        <v>1483175</v>
      </c>
      <c r="HU4" s="8">
        <f t="array" ref="HU4">HT4/INDEX(Exch_rates,MATCH($A4,Exch_regions2,0),MATCH(HT$1,Exch_months2,0))</f>
        <v>46.161686896981017</v>
      </c>
      <c r="HV4" s="8">
        <v>1461250</v>
      </c>
      <c r="HW4" s="8">
        <f t="array" ref="HW4">HV4/INDEX(Exch_rates,MATCH($A4,Exch_regions2,0),MATCH(HV$1,Exch_months2,0))</f>
        <v>45.10030864197531</v>
      </c>
      <c r="HX4" s="8">
        <v>1426375</v>
      </c>
      <c r="HY4" s="8">
        <f t="array" ref="HY4">HX4/INDEX(Exch_rates,MATCH($A4,Exch_regions2,0),MATCH(HX$1,Exch_months2,0))</f>
        <v>44.671938615721892</v>
      </c>
      <c r="HZ4" s="8">
        <v>1408906.25</v>
      </c>
      <c r="IA4" s="8">
        <f t="array" ref="IA4">HZ4/INDEX(Exch_rates,MATCH($A4,Exch_regions2,0),MATCH(HZ$1,Exch_months2,0))</f>
        <v>43.857003891050582</v>
      </c>
      <c r="IB4" s="8">
        <v>1473905.625</v>
      </c>
      <c r="IC4" s="8">
        <f t="array" ref="IC4">IB4/INDEX(Exch_rates,MATCH($A4,Exch_regions2,0),MATCH(IB$1,Exch_months2,0))</f>
        <v>45.004751908396948</v>
      </c>
      <c r="ID4" s="8">
        <v>1470625</v>
      </c>
      <c r="IE4" s="8">
        <f t="array" ref="IE4">ID4/INDEX(Exch_rates,MATCH($A4,Exch_regions2,0),MATCH(ID$1,Exch_months2,0))</f>
        <v>44.564393939393938</v>
      </c>
      <c r="IF4" s="8">
        <v>1508250</v>
      </c>
      <c r="IG4" s="8">
        <f t="array" ref="IG4">IF4/INDEX(Exch_rates,MATCH($A4,Exch_regions2,0),MATCH(IF$1,Exch_months2,0))</f>
        <v>43.247311827956992</v>
      </c>
      <c r="IH4" s="8">
        <v>1492250</v>
      </c>
      <c r="II4" s="8">
        <f t="array" ref="II4">IH4/INDEX(Exch_rates,MATCH($A4,Exch_regions2,0),MATCH(IH$1,Exch_months2,0))</f>
        <v>41.024054982817873</v>
      </c>
      <c r="IJ4" s="8">
        <v>1389375</v>
      </c>
      <c r="IK4" s="8">
        <f t="array" ref="IK4">IJ4/INDEX(Exch_rates,MATCH($A4,Exch_regions2,0),MATCH(IJ$1,Exch_months2,0))</f>
        <v>40.863970588235297</v>
      </c>
      <c r="IL4" s="8">
        <v>1499325</v>
      </c>
      <c r="IM4" s="8">
        <f t="array" ref="IM4">IL4/INDEX(Exch_rates,MATCH($A4,Exch_regions2,0),MATCH(IL$1,Exch_months2,0))</f>
        <v>45.434090909090912</v>
      </c>
      <c r="IN4" s="8">
        <v>1813625</v>
      </c>
      <c r="IO4" s="8">
        <f t="array" ref="IO4">IN4/INDEX(Exch_rates,MATCH($A4,Exch_regions2,0),MATCH(IN$1,Exch_months2,0))</f>
        <v>54.958333333333336</v>
      </c>
      <c r="IP4" s="8">
        <v>1804550</v>
      </c>
      <c r="IQ4" s="8">
        <f t="array" ref="IQ4">IP4/INDEX(Exch_rates,MATCH($A4,Exch_regions2,0),MATCH(IP$1,Exch_months2,0))</f>
        <v>54.68333333333333</v>
      </c>
      <c r="IR4" s="8">
        <v>1760437.5</v>
      </c>
      <c r="IS4" s="8">
        <f t="array" ref="IS4">IR4/INDEX(Exch_rates,MATCH($A4,Exch_regions2,0),MATCH(IR$1,Exch_months2,0))</f>
        <v>53.346590909090907</v>
      </c>
      <c r="IT4" s="8">
        <v>1730468.75</v>
      </c>
      <c r="IU4" s="8">
        <f t="array" ref="IU4">IT4/INDEX(Exch_rates,MATCH($A4,Exch_regions2,0),MATCH(IT$1,Exch_months2,0))</f>
        <v>52.438446969696969</v>
      </c>
      <c r="IV4" s="7">
        <v>1902125</v>
      </c>
      <c r="IW4" s="8">
        <f t="array" ref="IW4">IV4/INDEX(Exch_rates,MATCH($A4,Exch_regions2,0),MATCH(IV$1,Exch_months2,0))</f>
        <v>57.640151515151516</v>
      </c>
      <c r="IX4" s="8">
        <v>1775062.5</v>
      </c>
      <c r="IY4" s="8">
        <f t="array" ref="IY4">IX4/INDEX(Exch_rates,MATCH($A4,Exch_regions2,0),MATCH(IX$1,Exch_months2,0))</f>
        <v>53.789772727272727</v>
      </c>
      <c r="IZ4" s="8">
        <v>1776000</v>
      </c>
      <c r="JA4" s="8">
        <f t="array" ref="JA4">IZ4/INDEX(Exch_rates,MATCH($A4,Exch_regions2,0),MATCH(IZ$1,Exch_months2,0))</f>
        <v>53.81818181818182</v>
      </c>
      <c r="JB4" s="8">
        <v>1747825</v>
      </c>
      <c r="JC4" s="8">
        <f t="array" ref="JC4">JB4/INDEX(Exch_rates,MATCH($A4,Exch_regions2,0),MATCH(JB$1,Exch_months2,0))</f>
        <v>52.964393939393936</v>
      </c>
      <c r="JD4" s="8">
        <v>1834786.25</v>
      </c>
      <c r="JE4" s="8">
        <f t="array" ref="JE4">JD4/INDEX(Exch_rates,MATCH($A4,Exch_regions2,0),MATCH(JD$1,Exch_months2,0))</f>
        <v>55.599583333333335</v>
      </c>
      <c r="JF4" s="8">
        <v>1878000</v>
      </c>
      <c r="JG4" s="8">
        <f t="array" ref="JG4">JF4/INDEX(Exch_rates,MATCH($A4,Exch_regions2,0),MATCH(JF$1,Exch_months2,0))</f>
        <v>56.909090909090907</v>
      </c>
      <c r="JH4" s="8">
        <v>1977437.5</v>
      </c>
      <c r="JI4" s="8">
        <f t="array" ref="JI4">JH4/INDEX(Exch_rates,MATCH($A4,Exch_regions2,0),MATCH(JH$1,Exch_months2,0))</f>
        <v>59.809073724007561</v>
      </c>
      <c r="JJ4" s="8">
        <v>2749687.5</v>
      </c>
      <c r="JK4" s="8">
        <f t="array" ref="JK4">JJ4/INDEX(Exch_rates,MATCH($A4,Exch_regions2,0),MATCH(JJ$1,Exch_months2,0))</f>
        <v>83.32386363636364</v>
      </c>
      <c r="JL4" s="8">
        <v>2756875</v>
      </c>
      <c r="JM4" s="8">
        <f t="array" ref="JM4">JL4/INDEX(Exch_rates,MATCH($A4,Exch_regions2,0),MATCH(JL$1,Exch_months2,0))</f>
        <v>83.541666666666671</v>
      </c>
      <c r="JN4" s="8">
        <v>2765475</v>
      </c>
      <c r="JO4" s="8">
        <f t="array" ref="JO4">JN4/INDEX(Exch_rates,MATCH($A4,Exch_regions2,0),MATCH(JN$1,Exch_months2,0))</f>
        <v>83.802272727272722</v>
      </c>
      <c r="JP4" s="8">
        <v>2786875</v>
      </c>
      <c r="JQ4" s="8">
        <f t="array" ref="JQ4">JP4/INDEX(Exch_rates,MATCH($A4,Exch_regions2,0),MATCH(JP$1,Exch_months2,0))</f>
        <v>84.450757575757578</v>
      </c>
      <c r="JR4" s="8">
        <v>2810625</v>
      </c>
      <c r="JS4" s="8">
        <f t="shared" si="0"/>
        <v>85.170454545454547</v>
      </c>
      <c r="JT4" s="8">
        <v>2796250</v>
      </c>
      <c r="JU4" s="8">
        <f t="shared" si="0"/>
        <v>84.734848484848484</v>
      </c>
      <c r="JV4" s="8">
        <v>2781093.75</v>
      </c>
      <c r="JW4" s="8">
        <f t="shared" si="0"/>
        <v>84.275568181818187</v>
      </c>
      <c r="JX4" s="8">
        <v>2766250</v>
      </c>
      <c r="JY4" s="8">
        <f t="shared" si="0"/>
        <v>83.825757575757578</v>
      </c>
      <c r="JZ4" s="8">
        <v>2758125</v>
      </c>
      <c r="KA4" s="8">
        <f t="shared" si="0"/>
        <v>83.579545454545453</v>
      </c>
      <c r="KB4" s="8">
        <v>2755625</v>
      </c>
      <c r="KC4" s="8">
        <f t="shared" si="0"/>
        <v>83.503787878787875</v>
      </c>
      <c r="KD4" s="8">
        <v>2779000</v>
      </c>
      <c r="KE4" s="8">
        <f t="shared" si="0"/>
        <v>84.212121212121218</v>
      </c>
      <c r="KF4" s="8">
        <v>2809375</v>
      </c>
      <c r="KG4" s="8">
        <f t="shared" si="0"/>
        <v>83.861940298507463</v>
      </c>
      <c r="KH4" s="8">
        <v>2742656.25</v>
      </c>
      <c r="KI4" s="8">
        <f t="shared" si="0"/>
        <v>81.870335820895519</v>
      </c>
      <c r="KJ4" s="8">
        <v>2708031.25</v>
      </c>
      <c r="KK4" s="8">
        <f t="shared" si="0"/>
        <v>80.237962962962968</v>
      </c>
      <c r="KL4" s="8">
        <v>2801125</v>
      </c>
      <c r="KM4" s="8">
        <f t="shared" si="0"/>
        <v>82.38602941176471</v>
      </c>
      <c r="KN4" s="8">
        <v>2724687.5</v>
      </c>
      <c r="KO4" s="8">
        <f t="shared" si="0"/>
        <v>80.137867647058826</v>
      </c>
      <c r="KP4" s="8">
        <v>2595000</v>
      </c>
      <c r="KQ4" s="8">
        <f t="shared" si="0"/>
        <v>76.32352941176471</v>
      </c>
      <c r="KR4" s="8">
        <v>2618750</v>
      </c>
      <c r="KS4" s="8">
        <f t="shared" si="0"/>
        <v>76.459854014598534</v>
      </c>
      <c r="KT4" s="8">
        <v>2670625</v>
      </c>
      <c r="KU4" s="8">
        <f t="shared" si="0"/>
        <v>77.409420289855078</v>
      </c>
      <c r="KV4" s="8">
        <v>3528375</v>
      </c>
      <c r="KW4" s="8">
        <f t="shared" si="1"/>
        <v>100.81071428571428</v>
      </c>
      <c r="KX4" s="8">
        <v>3335468.75</v>
      </c>
      <c r="KY4" s="8">
        <f t="shared" si="1"/>
        <v>95.299107142857139</v>
      </c>
      <c r="KZ4" s="8">
        <v>3016250</v>
      </c>
      <c r="LA4" s="8">
        <f t="shared" si="1"/>
        <v>86.178571428571431</v>
      </c>
      <c r="LB4" s="8">
        <v>2655925</v>
      </c>
      <c r="LC4" s="8">
        <f t="shared" si="1"/>
        <v>75.883571428571429</v>
      </c>
      <c r="LD4" s="8">
        <v>2622500</v>
      </c>
      <c r="LE4" s="8">
        <f t="shared" si="1"/>
        <v>74.928571428571431</v>
      </c>
      <c r="LF4" s="8">
        <v>2719375</v>
      </c>
      <c r="LG4" s="8">
        <f t="shared" ref="LG4:LG20" si="2">LF4/INDEX(Exch_rates,MATCH($A4,Exch_regions2,0),MATCH(LF$1,Exch_months2,0))</f>
        <v>77.696428571428569</v>
      </c>
      <c r="LH4" s="8">
        <v>2621375</v>
      </c>
      <c r="LI4" s="8">
        <f>LH4/INDEX(Exch_Rate_Data1,MATCH('Esssential Items CMB_Sorghum '!$A4,Exch_regions1,0),MATCH('Esssential Items CMB_Sorghum '!LH$1,exch_month4,0))</f>
        <v>74.896428571428572</v>
      </c>
      <c r="LJ4" s="8">
        <v>2100000</v>
      </c>
      <c r="LK4" s="8">
        <f>LJ4/INDEX(exch_Rate_Data2,MATCH('Esssential Items CMB_Sorghum '!$A4,Exch_regions1,0),MATCH('Esssential Items CMB_Sorghum '!LJ$1,exch_month5,0))</f>
        <v>60</v>
      </c>
      <c r="LL4" s="41">
        <v>2646250</v>
      </c>
      <c r="LM4" s="8">
        <f>LL4/INDEX(exch_Rate_Data3,MATCH('Esssential Items CMB_Sorghum '!$A4,Exch_regions1,0),MATCH('Esssential Items CMB_Sorghum '!LL$1,exch_month6,0))</f>
        <v>75.607142857142861</v>
      </c>
      <c r="LN4" s="7">
        <v>2670000</v>
      </c>
      <c r="LO4" s="7">
        <f>LN4/INDEX(Exchange_rate4,MATCH('Esssential Items CMB_Sorghum '!$A4,Exch_regions1,0),MATCH('Esssential Items CMB_Sorghum '!LN$1,exch_month7,0))</f>
        <v>79.940119760479035</v>
      </c>
      <c r="LP4" s="7">
        <v>2693750</v>
      </c>
      <c r="LQ4" s="7">
        <f>LP4/INDEX(Exchange_rate5,MATCH('Esssential Items CMB_Sorghum '!$A4,Exch_regions1,0),MATCH('Esssential Items CMB_Sorghum '!LP$1,exch_month8,0))</f>
        <v>75.880281690140848</v>
      </c>
      <c r="LR4" s="7">
        <v>2730750</v>
      </c>
      <c r="LS4" s="7">
        <f>LR4/INDEX(Exchange_rate6,MATCH('Esssential Items CMB_Sorghum '!$A4,Exch_regions1,0),MATCH('Esssential Items CMB_Sorghum '!LR$1,exch_month9,0))</f>
        <v>78.021428571428572</v>
      </c>
      <c r="LT4" s="7">
        <v>2755250</v>
      </c>
      <c r="LU4" s="7">
        <f>LT4/INDEX(Exchange_rate7,MATCH('Esssential Items CMB_Sorghum '!$A4,Exch_regions1,0),MATCH('Esssential Items CMB_Sorghum '!LT$1,exch_month10,0))</f>
        <v>78.721428571428575</v>
      </c>
      <c r="LV4" s="7">
        <v>2760125</v>
      </c>
      <c r="LW4" s="7">
        <f>LV4/INDEX(exchange_rates8,MATCH('Esssential Items CMB_Sorghum '!$A4,Exch_regions1,0),MATCH('Esssential Items CMB_Sorghum '!LV$1,exch_month11,0))</f>
        <v>77.75</v>
      </c>
      <c r="LX4" s="7">
        <v>2736250</v>
      </c>
      <c r="LY4" s="7">
        <f>LX4/INDEX(exchange_rates9,MATCH('Esssential Items CMB_Sorghum '!$A4,Exch_regions1,0),MATCH('Esssential Items CMB_Sorghum '!LX$1,exch_month12,0))</f>
        <v>77.077464788732399</v>
      </c>
      <c r="LZ4" s="7">
        <v>2730375</v>
      </c>
      <c r="MA4" s="7">
        <f>LZ4/INDEX(exchange_rates10,MATCH('Esssential Items CMB_Sorghum '!$A4,Exch_regions1,0),MATCH('Esssential Items CMB_Sorghum '!LZ$1,exch_month13,0))</f>
        <v>75.84375</v>
      </c>
      <c r="MB4" s="7">
        <v>2736375</v>
      </c>
      <c r="MC4" s="7">
        <f>MB4/INDEX(exchange_rates11,MATCH('Esssential Items CMB_Sorghum '!$A4,Exch_regions1,0),MATCH('Esssential Items CMB_Sorghum '!MB$1,exch_month14,0))</f>
        <v>76.010416666666671</v>
      </c>
      <c r="MD4" s="7">
        <v>2731500</v>
      </c>
      <c r="ME4" s="7">
        <f>MD4/INDEX(exchange_rates12,MATCH('Esssential Items CMB_Sorghum '!$A4,Exch_regions1,0),MATCH('Esssential Items CMB_Sorghum '!MD$1,exch_month15,0))</f>
        <v>75.351724137931029</v>
      </c>
      <c r="MF4" s="7">
        <v>2725125</v>
      </c>
      <c r="MG4" s="7">
        <f>MF4/INDEX(exchange_rates13,MATCH('Esssential Items CMB_Sorghum '!$A4,Exch_regions1,0),MATCH('Esssential Items CMB_Sorghum '!MF$1,exch_month16,0))</f>
        <v>75.697916666666671</v>
      </c>
      <c r="MH4" s="7">
        <v>2716500</v>
      </c>
      <c r="MI4" s="7">
        <f>MH4/INDEX(exchange_rates14,MATCH('Esssential Items CMB_Sorghum '!$A4,Exch_regions1,0),MATCH('Esssential Items CMB_Sorghum '!MH$1,exch_month17,0))</f>
        <v>75.458333333333329</v>
      </c>
      <c r="MJ4" s="7">
        <v>2715000</v>
      </c>
      <c r="MK4" s="7">
        <f>MJ4/INDEX(exchange_rates15,MATCH('Esssential Items CMB_Sorghum '!$A4,Exch_regions1,0),MATCH('Esssential Items CMB_Sorghum '!MJ$1,exch_month18,0))</f>
        <v>75.416666666666671</v>
      </c>
      <c r="ML4" s="7">
        <v>2817500</v>
      </c>
      <c r="MM4" s="7">
        <f>ML4/INDEX(exchange_rates16,MATCH('Esssential Items CMB_Sorghum '!$A4,Exch_regions1,0),MATCH('Esssential Items CMB_Sorghum '!ML$1,exch_month19,0))</f>
        <v>78.263888888888886</v>
      </c>
      <c r="MN4" s="7">
        <v>2817500</v>
      </c>
      <c r="MO4" s="7">
        <f>MN4/INDEX(exchange_rates17,MATCH('Esssential Items CMB_Sorghum '!$A4,Exch_regions1,0),MATCH('Esssential Items CMB_Sorghum '!MN$1,exch_month20,0))</f>
        <v>77.191780821917803</v>
      </c>
      <c r="MP4" s="7">
        <v>2811500</v>
      </c>
      <c r="MQ4" s="7">
        <f>MP4/INDEX(exchange_rates18,MATCH('Esssential Items CMB_Sorghum '!$A4,Exch_regions1,0),MATCH('Esssential Items CMB_Sorghum '!MP$1,exch_month21,0))</f>
        <v>78.097222222222229</v>
      </c>
      <c r="MR4" s="7">
        <v>2951000</v>
      </c>
      <c r="MS4" s="7">
        <f>MR4/INDEX(exchange_rates19,MATCH('Esssential Items CMB_Sorghum '!$A4,Exch_regions1,0),MATCH('Esssential Items CMB_Sorghum '!MR$1,exch_month22,0))</f>
        <v>80.849315068493155</v>
      </c>
      <c r="MT4" s="40">
        <f t="shared" ref="MT4:MU20" si="3">AVERAGE(IB4,IZ4,JX4,KV4,LT4)</f>
        <v>2459956.125</v>
      </c>
      <c r="MU4" s="40">
        <f t="shared" si="3"/>
        <v>72.436166831895846</v>
      </c>
    </row>
    <row r="5" spans="1:359" x14ac:dyDescent="0.25">
      <c r="A5" s="14" t="s">
        <v>2</v>
      </c>
      <c r="B5" s="7">
        <v>2161062.5</v>
      </c>
      <c r="C5" s="8">
        <f t="array" ref="C5">B5/INDEX(Exch_rates,MATCH($A5,Exch_regions2,0),MATCH(B$1,Exch_months2,0))</f>
        <v>69.711693548387103</v>
      </c>
      <c r="D5" s="7">
        <v>2631000</v>
      </c>
      <c r="E5" s="8">
        <f t="array" ref="E5">D5/INDEX(Exch_rates,MATCH($A5,Exch_regions2,0),MATCH(D$1,Exch_months2,0))</f>
        <v>84.870967741935488</v>
      </c>
      <c r="F5" s="7">
        <v>2773125</v>
      </c>
      <c r="G5" s="8">
        <f t="array" ref="G5">F5/INDEX(Exch_rates,MATCH($A5,Exch_regions2,0),MATCH(F$1,Exch_months2,0))</f>
        <v>88.74</v>
      </c>
      <c r="H5" s="7">
        <v>3096750</v>
      </c>
      <c r="I5" s="8">
        <f t="array" ref="I5">H5/INDEX(Exch_rates,MATCH($A5,Exch_regions2,0),MATCH(H$1,Exch_months2,0))</f>
        <v>96.924882629107984</v>
      </c>
      <c r="J5" s="7">
        <v>3107000</v>
      </c>
      <c r="K5" s="8">
        <f t="array" ref="K5">J5/INDEX(Exch_rates,MATCH($A5,Exch_regions2,0),MATCH(J$1,Exch_months2,0))</f>
        <v>97.09375</v>
      </c>
      <c r="L5" s="7">
        <v>3112000</v>
      </c>
      <c r="M5" s="8">
        <f t="array" ref="M5">L5/INDEX(Exch_rates,MATCH($A5,Exch_regions2,0),MATCH(L$1,Exch_months2,0))</f>
        <v>98.015748031496059</v>
      </c>
      <c r="N5" s="7">
        <v>3320312.5</v>
      </c>
      <c r="O5" s="8">
        <f t="array" ref="O5">N5/INDEX(Exch_rates,MATCH($A5,Exch_regions2,0),MATCH(N$1,Exch_months2,0))</f>
        <v>103.759765625</v>
      </c>
      <c r="P5" s="7">
        <v>3344900</v>
      </c>
      <c r="Q5" s="8">
        <f t="array" ref="Q5">P5/INDEX(Exch_rates,MATCH($A5,Exch_regions2,0),MATCH(P$1,Exch_months2,0))</f>
        <v>107.9</v>
      </c>
      <c r="R5" s="7">
        <v>3309000</v>
      </c>
      <c r="S5" s="8">
        <f t="array" ref="S5">R5/INDEX(Exch_rates,MATCH($A5,Exch_regions2,0),MATCH(R$1,Exch_months2,0))</f>
        <v>106.74193548387096</v>
      </c>
      <c r="T5" s="7">
        <v>3298250</v>
      </c>
      <c r="U5" s="8">
        <f t="array" ref="U5">T5/INDEX(Exch_rates,MATCH($A5,Exch_regions2,0),MATCH(T$1,Exch_months2,0))</f>
        <v>109.94166666666666</v>
      </c>
      <c r="V5" s="7">
        <v>3292750</v>
      </c>
      <c r="W5" s="8">
        <f t="array" ref="W5">V5/INDEX(Exch_rates,MATCH($A5,Exch_regions2,0),MATCH(V$1,Exch_months2,0))</f>
        <v>113.54310344827586</v>
      </c>
      <c r="X5" s="7">
        <v>3336000</v>
      </c>
      <c r="Y5" s="8">
        <f t="array" ref="Y5">X5/INDEX(Exch_rates,MATCH($A5,Exch_regions2,0),MATCH(X$1,Exch_months2,0))</f>
        <v>122.98617511520737</v>
      </c>
      <c r="Z5" s="15">
        <v>3219000</v>
      </c>
      <c r="AA5" s="8">
        <f t="array" ref="AA5">Z5/INDEX(Exch_rates,MATCH($A5,Exch_regions2,0),MATCH(Z$1,Exch_months2,0))</f>
        <v>121.47169811320755</v>
      </c>
      <c r="AB5" s="7">
        <v>3119250</v>
      </c>
      <c r="AC5" s="8">
        <f t="array" ref="AC5">AB5/INDEX(Exch_rates,MATCH($A5,Exch_regions2,0),MATCH(AB$1,Exch_months2,0))</f>
        <v>124.77</v>
      </c>
      <c r="AD5" s="7">
        <v>2813000</v>
      </c>
      <c r="AE5" s="8">
        <f t="array" ref="AE5">AD5/INDEX(Exch_rates,MATCH($A5,Exch_regions2,0),MATCH(AD$1,Exch_months2,0))</f>
        <v>117.20833333333333</v>
      </c>
      <c r="AF5" s="7">
        <v>2742500</v>
      </c>
      <c r="AG5" s="8">
        <f t="array" ref="AG5">AF5/INDEX(Exch_rates,MATCH($A5,Exch_regions2,0),MATCH(AF$1,Exch_months2,0))</f>
        <v>116.95095948827291</v>
      </c>
      <c r="AH5" s="7">
        <v>2651500</v>
      </c>
      <c r="AI5" s="8">
        <f t="array" ref="AI5">AH5/INDEX(Exch_rates,MATCH($A5,Exch_regions2,0),MATCH(AH$1,Exch_months2,0))</f>
        <v>116.23013698630137</v>
      </c>
      <c r="AJ5" s="7">
        <v>2585000</v>
      </c>
      <c r="AK5" s="8">
        <f t="array" ref="AK5">AJ5/INDEX(Exch_rates,MATCH($A5,Exch_regions2,0),MATCH(AJ$1,Exch_months2,0))</f>
        <v>114.88888888888889</v>
      </c>
      <c r="AL5" s="7">
        <v>2465312.5</v>
      </c>
      <c r="AM5" s="8">
        <f t="array" ref="AM5">AL5/INDEX(Exch_rates,MATCH($A5,Exch_regions2,0),MATCH(AL$1,Exch_months2,0))</f>
        <v>120.99693251533742</v>
      </c>
      <c r="AN5" s="7">
        <v>2410000</v>
      </c>
      <c r="AO5" s="8">
        <f t="array" ref="AO5">AN5/INDEX(Exch_rates,MATCH($A5,Exch_regions2,0),MATCH(AN$1,Exch_months2,0))</f>
        <v>118.64615384615385</v>
      </c>
      <c r="AP5" s="7">
        <v>2158750</v>
      </c>
      <c r="AQ5" s="8">
        <f t="array" ref="AQ5">AP5/INDEX(Exch_rates,MATCH($A5,Exch_regions2,0),MATCH(AP$1,Exch_months2,0))</f>
        <v>106.60493827160494</v>
      </c>
      <c r="AR5" s="7">
        <v>2038150</v>
      </c>
      <c r="AS5" s="8">
        <f t="array" ref="AS5">AR5/INDEX(Exch_rates,MATCH($A5,Exch_regions2,0),MATCH(AR$1,Exch_months2,0))</f>
        <v>100.45096106456383</v>
      </c>
      <c r="AT5" s="7">
        <v>2041875</v>
      </c>
      <c r="AU5" s="8">
        <f t="array" ref="AU5">AT5/INDEX(Exch_rates,MATCH($A5,Exch_regions2,0),MATCH(AT$1,Exch_months2,0))</f>
        <v>98.522316043425818</v>
      </c>
      <c r="AV5" s="7">
        <v>2023800</v>
      </c>
      <c r="AW5" s="8">
        <f t="array" ref="AW5">AV5/INDEX(Exch_rates,MATCH($A5,Exch_regions2,0),MATCH(AV$1,Exch_months2,0))</f>
        <v>95.914691943127963</v>
      </c>
      <c r="AX5" s="7">
        <v>2018250</v>
      </c>
      <c r="AY5" s="8">
        <f t="array" ref="AY5">AX5/INDEX(Exch_rates,MATCH($A5,Exch_regions2,0),MATCH(AX$1,Exch_months2,0))</f>
        <v>95.256637168141594</v>
      </c>
      <c r="AZ5" s="7">
        <v>2000250</v>
      </c>
      <c r="BA5" s="8">
        <f t="array" ref="BA5">AZ5/INDEX(Exch_rates,MATCH($A5,Exch_regions2,0),MATCH(AZ$1,Exch_months2,0))</f>
        <v>94.184814596821653</v>
      </c>
      <c r="BB5" s="7">
        <v>2010125</v>
      </c>
      <c r="BC5" s="8">
        <f t="array" ref="BC5">BB5/INDEX(Exch_rates,MATCH($A5,Exch_regions2,0),MATCH(BB$1,Exch_months2,0))</f>
        <v>102.1015873015873</v>
      </c>
      <c r="BD5" s="7">
        <v>2001000</v>
      </c>
      <c r="BE5" s="8">
        <f t="array" ref="BE5">BD5/INDEX(Exch_rates,MATCH($A5,Exch_regions2,0),MATCH(BD$1,Exch_months2,0))</f>
        <v>99.850299401197603</v>
      </c>
      <c r="BF5" s="7">
        <v>2000250</v>
      </c>
      <c r="BG5" s="8">
        <f t="array" ref="BG5">BF5/INDEX(Exch_rates,MATCH($A5,Exch_regions2,0),MATCH(BF$1,Exch_months2,0))</f>
        <v>98.777777777777771</v>
      </c>
      <c r="BH5" s="7">
        <v>2000250</v>
      </c>
      <c r="BI5" s="8">
        <f t="array" ref="BI5">BH5/INDEX(Exch_rates,MATCH($A5,Exch_regions2,0),MATCH(BH$1,Exch_months2,0))</f>
        <v>98.991648623569446</v>
      </c>
      <c r="BJ5" s="7">
        <v>1998750</v>
      </c>
      <c r="BK5" s="8">
        <f t="array" ref="BK5">BJ5/INDEX(Exch_rates,MATCH($A5,Exch_regions2,0),MATCH(BJ$1,Exch_months2,0))</f>
        <v>98.997028231797913</v>
      </c>
      <c r="BL5" s="7">
        <v>1999312.5</v>
      </c>
      <c r="BM5" s="8">
        <f t="array" ref="BM5">BL5/INDEX(Exch_rates,MATCH($A5,Exch_regions2,0),MATCH(BL$1,Exch_months2,0))</f>
        <v>99.965625000000003</v>
      </c>
      <c r="BN5" s="7">
        <v>1993500</v>
      </c>
      <c r="BO5" s="8">
        <f t="array" ref="BO5">BN5/INDEX(Exch_rates,MATCH($A5,Exch_regions2,0),MATCH(BN$1,Exch_months2,0))</f>
        <v>100.05018820577165</v>
      </c>
      <c r="BP5" s="7">
        <v>1989000</v>
      </c>
      <c r="BQ5" s="8">
        <f t="array" ref="BQ5">BP5/INDEX(Exch_rates,MATCH($A5,Exch_regions2,0),MATCH(BP$1,Exch_months2,0))</f>
        <v>100.23307086614173</v>
      </c>
      <c r="BR5" s="7">
        <v>2072500</v>
      </c>
      <c r="BS5" s="8">
        <f t="array" ref="BS5">BR5/INDEX(Exch_rates,MATCH($A5,Exch_regions2,0),MATCH(BR$1,Exch_months2,0))</f>
        <v>103.94984326018809</v>
      </c>
      <c r="BT5" s="7">
        <v>2160500</v>
      </c>
      <c r="BU5" s="8">
        <f t="array" ref="BU5">BT5/INDEX(Exch_rates,MATCH($A5,Exch_regions2,0),MATCH(BT$1,Exch_months2,0))</f>
        <v>107.6214196762142</v>
      </c>
      <c r="BV5" s="7">
        <v>2155500</v>
      </c>
      <c r="BW5" s="8">
        <f t="array" ref="BW5">BV5/INDEX(Exch_rates,MATCH($A5,Exch_regions2,0),MATCH(BV$1,Exch_months2,0))</f>
        <v>107.40579258797882</v>
      </c>
      <c r="BX5" s="7">
        <v>2155500</v>
      </c>
      <c r="BY5" s="8">
        <f t="array" ref="BY5">BX5/INDEX(Exch_rates,MATCH($A5,Exch_regions2,0),MATCH(BX$1,Exch_months2,0))</f>
        <v>107.27216174183515</v>
      </c>
      <c r="BZ5" s="7">
        <v>2155500</v>
      </c>
      <c r="CA5" s="8">
        <f t="array" ref="CA5">BZ5/INDEX(Exch_rates,MATCH($A5,Exch_regions2,0),MATCH(BZ$1,Exch_months2,0))</f>
        <v>107.37235367372354</v>
      </c>
      <c r="CB5" s="7">
        <v>2158000</v>
      </c>
      <c r="CC5" s="8">
        <f t="array" ref="CC5">CB5/INDEX(Exch_rates,MATCH($A5,Exch_regions2,0),MATCH(CB$1,Exch_months2,0))</f>
        <v>107.42999377722464</v>
      </c>
      <c r="CD5" s="7">
        <v>2156750</v>
      </c>
      <c r="CE5" s="8">
        <f t="array" ref="CE5">CD5/INDEX(Exch_rates,MATCH($A5,Exch_regions2,0),MATCH(CD$1,Exch_months2,0))</f>
        <v>107.06794911573068</v>
      </c>
      <c r="CF5" s="7">
        <v>2162375</v>
      </c>
      <c r="CG5" s="8">
        <f t="array" ref="CG5">CF5/INDEX(Exch_rates,MATCH($A5,Exch_regions2,0),MATCH(CF$1,Exch_months2,0))</f>
        <v>107.11455108359134</v>
      </c>
      <c r="CH5" s="7">
        <v>2161750</v>
      </c>
      <c r="CI5" s="8">
        <f t="array" ref="CI5">CH5/INDEX(Exch_rates,MATCH($A5,Exch_regions2,0),MATCH(CH$1,Exch_months2,0))</f>
        <v>106.62145499383477</v>
      </c>
      <c r="CJ5" s="7">
        <v>2303312.5</v>
      </c>
      <c r="CK5" s="8">
        <f t="array" ref="CK5">CJ5/INDEX(Exch_rates,MATCH($A5,Exch_regions2,0),MATCH(CJ$1,Exch_months2,0))</f>
        <v>113.74382716049382</v>
      </c>
      <c r="CL5" s="7">
        <v>2426500</v>
      </c>
      <c r="CM5" s="8">
        <f t="array" ref="CM5">CL5/INDEX(Exch_rates,MATCH($A5,Exch_regions2,0),MATCH(CL$1,Exch_months2,0))</f>
        <v>120.24281466798811</v>
      </c>
      <c r="CN5" s="7">
        <v>2588593.75</v>
      </c>
      <c r="CO5" s="8">
        <f t="array" ref="CO5">CN5/INDEX(Exch_rates,MATCH($A5,Exch_regions2,0),MATCH(CN$1,Exch_months2,0))</f>
        <v>127.83179012345678</v>
      </c>
      <c r="CP5" s="7">
        <v>2590125</v>
      </c>
      <c r="CQ5" s="8">
        <f t="array" ref="CQ5">CP5/INDEX(Exch_rates,MATCH($A5,Exch_regions2,0),MATCH(CP$1,Exch_months2,0))</f>
        <v>127.9074074074074</v>
      </c>
      <c r="CR5" s="7">
        <v>2587325</v>
      </c>
      <c r="CS5" s="8">
        <f t="array" ref="CS5">CR5/INDEX(Exch_rates,MATCH($A5,Exch_regions2,0),MATCH(CR$1,Exch_months2,0))</f>
        <v>127.95870425321463</v>
      </c>
      <c r="CT5" s="7">
        <v>2392343.75</v>
      </c>
      <c r="CU5" s="8">
        <f t="array" ref="CU5">CT5/INDEX(Exch_rates,MATCH($A5,Exch_regions2,0),MATCH(CT$1,Exch_months2,0))</f>
        <v>118.14043209876543</v>
      </c>
      <c r="CV5" s="7">
        <v>2388125</v>
      </c>
      <c r="CW5" s="8">
        <f t="array" ref="CW5">CV5/INDEX(Exch_rates,MATCH($A5,Exch_regions2,0),MATCH(CV$1,Exch_months2,0))</f>
        <v>117.71410967344424</v>
      </c>
      <c r="CX5" s="7">
        <v>2463875</v>
      </c>
      <c r="CY5" s="8">
        <f t="array" ref="CY5">CX5/INDEX(Exch_rates,MATCH($A5,Exch_regions2,0),MATCH(CX$1,Exch_months2,0))</f>
        <v>121.67283950617283</v>
      </c>
      <c r="CZ5" s="7">
        <v>2505375</v>
      </c>
      <c r="DA5" s="8">
        <f t="array" ref="DA5">CZ5/INDEX(Exch_rates,MATCH($A5,Exch_regions2,0),MATCH(CZ$1,Exch_months2,0))</f>
        <v>123.37950138504155</v>
      </c>
      <c r="DB5" s="7">
        <v>2480875</v>
      </c>
      <c r="DC5" s="8">
        <f t="array" ref="DC5">DB5/INDEX(Exch_rates,MATCH($A5,Exch_regions2,0),MATCH(DB$1,Exch_months2,0))</f>
        <v>122.51234567901234</v>
      </c>
      <c r="DD5" s="7">
        <v>2462875</v>
      </c>
      <c r="DE5" s="8">
        <f t="array" ref="DE5">DD5/INDEX(Exch_rates,MATCH($A5,Exch_regions2,0),MATCH(DD$1,Exch_months2,0))</f>
        <v>121.62345679012346</v>
      </c>
      <c r="DF5" s="7">
        <v>2384593.75</v>
      </c>
      <c r="DG5" s="8">
        <f t="array" ref="DG5">DF5/INDEX(Exch_rates,MATCH($A5,Exch_regions2,0),MATCH(DF$1,Exch_months2,0))</f>
        <v>117.75771604938272</v>
      </c>
      <c r="DH5" s="7">
        <v>2385262.5</v>
      </c>
      <c r="DI5" s="8">
        <f t="array" ref="DI5">DH5/INDEX(Exch_rates,MATCH($A5,Exch_regions2,0),MATCH(DH$1,Exch_months2,0))</f>
        <v>116.78151774785802</v>
      </c>
      <c r="DJ5" s="7">
        <v>2385171.875</v>
      </c>
      <c r="DK5" s="8">
        <f t="array" ref="DK5">DJ5/INDEX(Exch_rates,MATCH($A5,Exch_regions2,0),MATCH(DJ$1,Exch_months2,0))</f>
        <v>115.15615570307786</v>
      </c>
      <c r="DL5" s="7">
        <v>2454734.375</v>
      </c>
      <c r="DM5" s="8">
        <f t="array" ref="DM5">DL5/INDEX(Exch_rates,MATCH($A5,Exch_regions2,0),MATCH(DL$1,Exch_months2,0))</f>
        <v>116.51067932364283</v>
      </c>
      <c r="DN5" s="7">
        <v>2485937.5</v>
      </c>
      <c r="DO5" s="8">
        <f t="array" ref="DO5">DN5/INDEX(Exch_rates,MATCH($A5,Exch_regions2,0),MATCH(DN$1,Exch_months2,0))</f>
        <v>115.12301013024602</v>
      </c>
      <c r="DP5" s="7">
        <v>2583203.125</v>
      </c>
      <c r="DQ5" s="8">
        <f t="array" ref="DQ5">DP5/INDEX(Exch_rates,MATCH($A5,Exch_regions2,0),MATCH(DP$1,Exch_months2,0))</f>
        <v>120.8516081871345</v>
      </c>
      <c r="DR5" s="7">
        <v>2666546.875</v>
      </c>
      <c r="DS5" s="8">
        <f t="array" ref="DS5">DR5/INDEX(Exch_rates,MATCH($A5,Exch_regions2,0),MATCH(DR$1,Exch_months2,0))</f>
        <v>125.48455882352941</v>
      </c>
      <c r="DT5" s="7">
        <v>2661525</v>
      </c>
      <c r="DU5" s="8">
        <f t="array" ref="DU5">DT5/INDEX(Exch_rates,MATCH($A5,Exch_regions2,0),MATCH(DT$1,Exch_months2,0))</f>
        <v>124.08041958041959</v>
      </c>
      <c r="DV5" s="7">
        <v>2638328.125</v>
      </c>
      <c r="DW5" s="8">
        <f t="array" ref="DW5">DV5/INDEX(Exch_rates,MATCH($A5,Exch_regions2,0),MATCH(DV$1,Exch_months2,0))</f>
        <v>120.26566951566952</v>
      </c>
      <c r="DX5" s="7">
        <v>2666218.75</v>
      </c>
      <c r="DY5" s="8">
        <f t="array" ref="DY5">DX5/INDEX(Exch_rates,MATCH($A5,Exch_regions2,0),MATCH(DX$1,Exch_months2,0))</f>
        <v>120.33709449929478</v>
      </c>
      <c r="DZ5" s="7">
        <v>2613625</v>
      </c>
      <c r="EA5" s="8">
        <f t="array" ref="EA5">DZ5/INDEX(Exch_rates,MATCH($A5,Exch_regions2,0),MATCH(DZ$1,Exch_months2,0))</f>
        <v>115.64712389380531</v>
      </c>
      <c r="EB5" s="7">
        <v>2481375</v>
      </c>
      <c r="EC5" s="8">
        <f t="array" ref="EC5">EB5/INDEX(Exch_rates,MATCH($A5,Exch_regions2,0),MATCH(EB$1,Exch_months2,0))</f>
        <v>110.28333333333333</v>
      </c>
      <c r="ED5" s="7">
        <v>2396000</v>
      </c>
      <c r="EE5" s="8">
        <f t="array" ref="EE5">ED5/INDEX(Exch_rates,MATCH($A5,Exch_regions2,0),MATCH(ED$1,Exch_months2,0))</f>
        <v>106.48888888888889</v>
      </c>
      <c r="EF5" s="7">
        <v>2400350</v>
      </c>
      <c r="EG5" s="8">
        <f t="array" ref="EG5">EF5/INDEX(Exch_rates,MATCH($A5,Exch_regions2,0),MATCH(EF$1,Exch_months2,0))</f>
        <v>105.50989010989011</v>
      </c>
      <c r="EH5" s="7">
        <v>2401125</v>
      </c>
      <c r="EI5" s="8">
        <f t="array" ref="EI5">EH5/INDEX(Exch_rates,MATCH($A5,Exch_regions2,0),MATCH(EH$1,Exch_months2,0))</f>
        <v>104.39673913043478</v>
      </c>
      <c r="EJ5" s="7">
        <v>2402650</v>
      </c>
      <c r="EK5" s="8">
        <f t="array" ref="EK5">EJ5/INDEX(Exch_rates,MATCH($A5,Exch_regions2,0),MATCH(EJ$1,Exch_months2,0))</f>
        <v>102.67735042735043</v>
      </c>
      <c r="EL5" s="7">
        <v>2404250</v>
      </c>
      <c r="EM5" s="8">
        <f t="array" ref="EM5">EL5/INDEX(Exch_rates,MATCH($A5,Exch_regions2,0),MATCH(EL$1,Exch_months2,0))</f>
        <v>100.30769230769231</v>
      </c>
      <c r="EN5" s="7">
        <v>2552125</v>
      </c>
      <c r="EO5" s="8">
        <f t="array" ref="EO5">EN5/INDEX(Exch_rates,MATCH($A5,Exch_regions2,0),MATCH(EN$1,Exch_months2,0))</f>
        <v>104.7025641025641</v>
      </c>
      <c r="EP5" s="7">
        <v>2481937.5</v>
      </c>
      <c r="EQ5" s="8">
        <f t="array" ref="EQ5">EP5/INDEX(Exch_rates,MATCH($A5,Exch_regions2,0),MATCH(EP$1,Exch_months2,0))</f>
        <v>104.28308823529412</v>
      </c>
      <c r="ER5" s="7">
        <v>2599890.625</v>
      </c>
      <c r="ES5" s="8">
        <f t="array" ref="ES5">ER5/INDEX(Exch_rates,MATCH($A5,Exch_regions2,0),MATCH(ER$1,Exch_months2,0))</f>
        <v>106.38938618925832</v>
      </c>
      <c r="ET5" s="7">
        <v>2819421.875</v>
      </c>
      <c r="EU5" s="8">
        <f t="array" ref="EU5">ET5/INDEX(Exch_rates,MATCH($A5,Exch_regions2,0),MATCH(ET$1,Exch_months2,0))</f>
        <v>108.96316425120773</v>
      </c>
      <c r="EV5" s="7">
        <v>2795125</v>
      </c>
      <c r="EW5" s="8">
        <f t="array" ref="EW5">EV5/INDEX(Exch_rates,MATCH($A5,Exch_regions2,0),MATCH(EV$1,Exch_months2,0))</f>
        <v>105.97630331753554</v>
      </c>
      <c r="EX5" s="7">
        <v>2903187.5</v>
      </c>
      <c r="EY5" s="8">
        <f t="array" ref="EY5">EX5/INDEX(Exch_rates,MATCH($A5,Exch_regions2,0),MATCH(EX$1,Exch_months2,0))</f>
        <v>107.90011614401858</v>
      </c>
      <c r="EZ5" s="7">
        <v>2837828.125</v>
      </c>
      <c r="FA5" s="8">
        <f t="array" ref="FA5">EZ5/INDEX(Exch_rates,MATCH($A5,Exch_regions2,0),MATCH(EZ$1,Exch_months2,0))</f>
        <v>105.10474537037037</v>
      </c>
      <c r="FB5" s="7">
        <v>2867812.5</v>
      </c>
      <c r="FC5" s="8">
        <f t="array" ref="FC5">FB5/INDEX(Exch_rates,MATCH($A5,Exch_regions2,0),MATCH(FB$1,Exch_months2,0))</f>
        <v>105.43428308823529</v>
      </c>
      <c r="FD5" s="7">
        <v>3191437.5</v>
      </c>
      <c r="FE5" s="8">
        <f t="array" ref="FE5">FD5/INDEX(Exch_rates,MATCH($A5,Exch_regions2,0),MATCH(FD$1,Exch_months2,0))</f>
        <v>116.05227272727272</v>
      </c>
      <c r="FF5" s="7">
        <v>3192000</v>
      </c>
      <c r="FG5" s="8">
        <f t="array" ref="FG5">FF5/INDEX(Exch_rates,MATCH($A5,Exch_regions2,0),MATCH(FF$1,Exch_months2,0))</f>
        <v>122.4748201438849</v>
      </c>
      <c r="FH5" s="7">
        <v>3186275</v>
      </c>
      <c r="FI5" s="8">
        <f t="array" ref="FI5">FH5/INDEX(Exch_rates,MATCH($A5,Exch_regions2,0),MATCH(FH$1,Exch_months2,0))</f>
        <v>126.18910891089109</v>
      </c>
      <c r="FJ5" s="7">
        <v>3183109.375</v>
      </c>
      <c r="FK5" s="8">
        <f t="array" ref="FK5">FJ5/INDEX(Exch_rates,MATCH($A5,Exch_regions2,0),MATCH(FJ$1,Exch_months2,0))</f>
        <v>125.44273399014779</v>
      </c>
      <c r="FL5" s="7">
        <v>3181875</v>
      </c>
      <c r="FM5" s="8">
        <f t="array" ref="FM5">FL5/INDEX(Exch_rates,MATCH($A5,Exch_regions2,0),MATCH(FL$1,Exch_months2,0))</f>
        <v>122.37980769230769</v>
      </c>
      <c r="FN5" s="7">
        <v>3020875</v>
      </c>
      <c r="FO5" s="8">
        <f t="array" ref="FO5">FN5/INDEX(Exch_rates,MATCH($A5,Exch_regions2,0),MATCH(FN$1,Exch_months2,0))</f>
        <v>116.86170212765957</v>
      </c>
      <c r="FP5" s="7">
        <v>2977281.25</v>
      </c>
      <c r="FQ5" s="8">
        <f t="array" ref="FQ5">FP5/INDEX(Exch_rates,MATCH($A5,Exch_regions2,0),MATCH(FP$1,Exch_months2,0))</f>
        <v>115.06400966183575</v>
      </c>
      <c r="FR5" s="7">
        <v>2974937.5</v>
      </c>
      <c r="FS5" s="8">
        <f t="array" ref="FS5">FR5/INDEX(Exch_rates,MATCH($A5,Exch_regions2,0),MATCH(FR$1,Exch_months2,0))</f>
        <v>110.69534883720931</v>
      </c>
      <c r="FT5" s="7">
        <v>2708850</v>
      </c>
      <c r="FU5" s="8">
        <f t="array" ref="FU5">FT5/INDEX(Exch_rates,MATCH($A5,Exch_regions2,0),MATCH(FT$1,Exch_months2,0))</f>
        <v>99.407339449541283</v>
      </c>
      <c r="FV5" s="7">
        <v>2689906.25</v>
      </c>
      <c r="FW5" s="8">
        <f t="array" ref="FW5">FV5/INDEX(Exch_rates,MATCH($A5,Exch_regions2,0),MATCH(FV$1,Exch_months2,0))</f>
        <v>98.712155963302749</v>
      </c>
      <c r="FX5" s="7">
        <v>2696843.75</v>
      </c>
      <c r="FY5" s="8">
        <f t="array" ref="FY5">FX5/INDEX(Exch_rates,MATCH($A5,Exch_regions2,0),MATCH(FX$1,Exch_months2,0))</f>
        <v>98.966743119266056</v>
      </c>
      <c r="FZ5" s="7">
        <v>2910287.5</v>
      </c>
      <c r="GA5" s="8">
        <f t="array" ref="GA5">FZ5/INDEX(Exch_rates,MATCH($A5,Exch_regions2,0),MATCH(FZ$1,Exch_months2,0))</f>
        <v>101.4037456445993</v>
      </c>
      <c r="GB5" s="7">
        <v>2940000</v>
      </c>
      <c r="GC5" s="8">
        <f t="array" ref="GC5">GB5/INDEX(Exch_rates,MATCH($A5,Exch_regions2,0),MATCH(GB$1,Exch_months2,0))</f>
        <v>100.08510638297872</v>
      </c>
      <c r="GD5" s="7">
        <v>2921312.5</v>
      </c>
      <c r="GE5" s="8">
        <f t="array" ref="GE5">GD5/INDEX(Exch_rates,MATCH($A5,Exch_regions2,0),MATCH(GD$1,Exch_months2,0))</f>
        <v>97.580375782881006</v>
      </c>
      <c r="GF5" s="7">
        <v>3000850</v>
      </c>
      <c r="GG5" s="8">
        <f t="array" ref="GG5">GF5/INDEX(Exch_rates,MATCH($A5,Exch_regions2,0),MATCH(GF$1,Exch_months2,0))</f>
        <v>99.037953795379536</v>
      </c>
      <c r="GH5" s="7">
        <v>3104781.25</v>
      </c>
      <c r="GI5" s="8">
        <f t="array" ref="GI5">GH5/INDEX(Exch_rates,MATCH($A5,Exch_regions2,0),MATCH(GH$1,Exch_months2,0))</f>
        <v>100.76369168356997</v>
      </c>
      <c r="GJ5" s="7">
        <v>3162562.5</v>
      </c>
      <c r="GK5" s="8">
        <f t="array" ref="GK5">GJ5/INDEX(Exch_rates,MATCH($A5,Exch_regions2,0),MATCH(GJ$1,Exch_months2,0))</f>
        <v>101.202</v>
      </c>
      <c r="GL5" s="7">
        <v>3050437.5</v>
      </c>
      <c r="GM5" s="8">
        <f t="array" ref="GM5">GL5/INDEX(Exch_rates,MATCH($A5,Exch_regions2,0),MATCH(GL$1,Exch_months2,0))</f>
        <v>99.60612244897959</v>
      </c>
      <c r="GN5" s="7">
        <v>3005062.5</v>
      </c>
      <c r="GO5" s="8">
        <f t="array" ref="GO5">GN5/INDEX(Exch_rates,MATCH($A5,Exch_regions2,0),MATCH(GN$1,Exch_months2,0))</f>
        <v>98.325153374233125</v>
      </c>
      <c r="GP5" s="7">
        <v>3003843.75</v>
      </c>
      <c r="GQ5" s="8">
        <f t="array" ref="GQ5">GP5/INDEX(Exch_rates,MATCH($A5,Exch_regions2,0),MATCH(GP$1,Exch_months2,0))</f>
        <v>99.300619834710744</v>
      </c>
      <c r="GR5" s="7">
        <v>3012500</v>
      </c>
      <c r="GS5" s="8">
        <f t="array" ref="GS5">GR5/INDEX(Exch_rates,MATCH($A5,Exch_regions2,0),MATCH(GR$1,Exch_months2,0))</f>
        <v>99.586776859504127</v>
      </c>
      <c r="GT5" s="7">
        <v>3012562.5</v>
      </c>
      <c r="GU5" s="8">
        <f t="array" ref="GU5">GT5/INDEX(Exch_rates,MATCH($A5,Exch_regions2,0),MATCH(GT$1,Exch_months2,0))</f>
        <v>98.772540983606561</v>
      </c>
      <c r="GV5" s="7">
        <v>3007640.625</v>
      </c>
      <c r="GW5" s="8">
        <f t="array" ref="GW5">GV5/INDEX(Exch_rates,MATCH($A5,Exch_regions2,0),MATCH(GV$1,Exch_months2,0))</f>
        <v>97.020665322580641</v>
      </c>
      <c r="GX5" s="7">
        <v>3009650</v>
      </c>
      <c r="GY5" s="8">
        <f t="array" ref="GY5">GX5/INDEX(Exch_rates,MATCH($A5,Exch_regions2,0),MATCH(GX$1,Exch_months2,0))</f>
        <v>96.154952076677318</v>
      </c>
      <c r="GZ5" s="7">
        <v>3009562.5</v>
      </c>
      <c r="HA5" s="8">
        <f t="array" ref="HA5">GZ5/INDEX(Exch_rates,MATCH($A5,Exch_regions2,0),MATCH(GZ$1,Exch_months2,0))</f>
        <v>92.959459459459453</v>
      </c>
      <c r="HB5" s="7">
        <v>3129812.5</v>
      </c>
      <c r="HC5" s="8">
        <f t="array" ref="HC5">HB5/INDEX(Exch_rates,MATCH($A5,Exch_regions2,0),MATCH(HB$1,Exch_months2,0))</f>
        <v>96.301923076923075</v>
      </c>
      <c r="HD5" s="7">
        <v>3363843.75</v>
      </c>
      <c r="HE5" s="8">
        <f t="array" ref="HE5">HD5/INDEX(Exch_rates,MATCH($A5,Exch_regions2,0),MATCH(HD$1,Exch_months2,0))</f>
        <v>103.50288461538462</v>
      </c>
      <c r="HF5" s="7">
        <v>3482625</v>
      </c>
      <c r="HG5" s="8">
        <f t="array" ref="HG5">HF5/INDEX(Exch_rates,MATCH($A5,Exch_regions2,0),MATCH(HF$1,Exch_months2,0))</f>
        <v>107.1576923076923</v>
      </c>
      <c r="HH5" s="7">
        <v>3576875</v>
      </c>
      <c r="HI5" s="8">
        <f t="array" ref="HI5">HH5/INDEX(Exch_rates,MATCH($A5,Exch_regions2,0),MATCH(HH$1,Exch_months2,0))</f>
        <v>110.05769230769231</v>
      </c>
      <c r="HJ5" s="7">
        <v>3593875</v>
      </c>
      <c r="HK5" s="8">
        <f t="array" ref="HK5">HJ5/INDEX(Exch_rates,MATCH($A5,Exch_regions2,0),MATCH(HJ$1,Exch_months2,0))</f>
        <v>110.58076923076923</v>
      </c>
      <c r="HL5" s="7">
        <v>3536281.25</v>
      </c>
      <c r="HM5" s="8">
        <f t="array" ref="HM5">HL5/INDEX(Exch_rates,MATCH($A5,Exch_regions2,0),MATCH(HL$1,Exch_months2,0))</f>
        <v>106.15478424015009</v>
      </c>
      <c r="HN5" s="8">
        <v>3596343.75</v>
      </c>
      <c r="HO5" s="8">
        <f t="array" ref="HO5">HN5/INDEX(Exch_rates,MATCH($A5,Exch_regions2,0),MATCH(HN$1,Exch_months2,0))</f>
        <v>104.81147540983606</v>
      </c>
      <c r="HP5" s="8">
        <v>3835984.375</v>
      </c>
      <c r="HQ5" s="8">
        <f t="array" ref="HQ5">HP5/INDEX(Exch_rates,MATCH($A5,Exch_regions2,0),MATCH(HP$1,Exch_months2,0))</f>
        <v>107.67675438596491</v>
      </c>
      <c r="HR5" s="8">
        <v>3855734.375</v>
      </c>
      <c r="HS5" s="8">
        <f t="array" ref="HS5">HR5/INDEX(Exch_rates,MATCH($A5,Exch_regions2,0),MATCH(HR$1,Exch_months2,0))</f>
        <v>107.85270979020979</v>
      </c>
      <c r="HT5" s="8">
        <v>3796875</v>
      </c>
      <c r="HU5" s="8">
        <f t="array" ref="HU5">HT5/INDEX(Exch_rates,MATCH($A5,Exch_regions2,0),MATCH(HT$1,Exch_months2,0))</f>
        <v>104.45323246217332</v>
      </c>
      <c r="HV5" s="8">
        <v>3752375</v>
      </c>
      <c r="HW5" s="8">
        <f t="array" ref="HW5">HV5/INDEX(Exch_rates,MATCH($A5,Exch_regions2,0),MATCH(HV$1,Exch_months2,0))</f>
        <v>102.10544217687075</v>
      </c>
      <c r="HX5" s="8">
        <v>3787625</v>
      </c>
      <c r="HY5" s="8">
        <f t="array" ref="HY5">HX5/INDEX(Exch_rates,MATCH($A5,Exch_regions2,0),MATCH(HX$1,Exch_months2,0))</f>
        <v>103.06462585034014</v>
      </c>
      <c r="HZ5" s="8">
        <v>3865812.5</v>
      </c>
      <c r="IA5" s="8">
        <f t="array" ref="IA5">HZ5/INDEX(Exch_rates,MATCH($A5,Exch_regions2,0),MATCH(HZ$1,Exch_months2,0))</f>
        <v>104.65820642978004</v>
      </c>
      <c r="IB5" s="8">
        <v>4037843.75</v>
      </c>
      <c r="IC5" s="8">
        <f t="array" ref="IC5">IB5/INDEX(Exch_rates,MATCH($A5,Exch_regions2,0),MATCH(IB$1,Exch_months2,0))</f>
        <v>106.02676373471277</v>
      </c>
      <c r="ID5" s="8">
        <v>4036000</v>
      </c>
      <c r="IE5" s="8">
        <f t="array" ref="IE5">ID5/INDEX(Exch_rates,MATCH($A5,Exch_regions2,0),MATCH(ID$1,Exch_months2,0))</f>
        <v>105.51633986928104</v>
      </c>
      <c r="IF5" s="8">
        <v>3912562.5</v>
      </c>
      <c r="IG5" s="8">
        <f t="array" ref="IG5">IF5/INDEX(Exch_rates,MATCH($A5,Exch_regions2,0),MATCH(IF$1,Exch_months2,0))</f>
        <v>110.79823008849557</v>
      </c>
      <c r="IH5" s="8">
        <v>3861234.375</v>
      </c>
      <c r="II5" s="8">
        <f t="array" ref="II5">IH5/INDEX(Exch_rates,MATCH($A5,Exch_regions2,0),MATCH(IH$1,Exch_months2,0))</f>
        <v>98.375398089171981</v>
      </c>
      <c r="IJ5" s="8">
        <v>3937593.75</v>
      </c>
      <c r="IK5" s="8">
        <f t="array" ref="IK5">IJ5/INDEX(Exch_rates,MATCH($A5,Exch_regions2,0),MATCH(IJ$1,Exch_months2,0))</f>
        <v>100.96394230769231</v>
      </c>
      <c r="IL5" s="8">
        <v>4149775</v>
      </c>
      <c r="IM5" s="8">
        <f t="array" ref="IM5">IL5/INDEX(Exch_rates,MATCH($A5,Exch_regions2,0),MATCH(IL$1,Exch_months2,0))</f>
        <v>105.72675159235669</v>
      </c>
      <c r="IN5" s="8">
        <v>4128796.875</v>
      </c>
      <c r="IO5" s="8">
        <f t="array" ref="IO5">IN5/INDEX(Exch_rates,MATCH($A5,Exch_regions2,0),MATCH(IN$1,Exch_months2,0))</f>
        <v>104.52650316455696</v>
      </c>
      <c r="IP5" s="8">
        <v>4118800</v>
      </c>
      <c r="IQ5" s="8">
        <f t="array" ref="IQ5">IP5/INDEX(Exch_rates,MATCH($A5,Exch_regions2,0),MATCH(IP$1,Exch_months2,0))</f>
        <v>101.95049504950495</v>
      </c>
      <c r="IR5" s="8">
        <v>4110593.75</v>
      </c>
      <c r="IS5" s="8">
        <f t="array" ref="IS5">IR5/INDEX(Exch_rates,MATCH($A5,Exch_regions2,0),MATCH(IR$1,Exch_months2,0))</f>
        <v>101.49614197530865</v>
      </c>
      <c r="IT5" s="8">
        <v>4110453.125</v>
      </c>
      <c r="IU5" s="8">
        <f t="array" ref="IU5">IT5/INDEX(Exch_rates,MATCH($A5,Exch_regions2,0),MATCH(IT$1,Exch_months2,0))</f>
        <v>100.56154434250764</v>
      </c>
      <c r="IV5" s="7">
        <v>4131437.5</v>
      </c>
      <c r="IW5" s="8">
        <f t="array" ref="IW5">IV5/INDEX(Exch_rates,MATCH($A5,Exch_regions2,0),MATCH(IV$1,Exch_months2,0))</f>
        <v>100.76676829268293</v>
      </c>
      <c r="IX5" s="8">
        <v>4262250</v>
      </c>
      <c r="IY5" s="8">
        <f t="array" ref="IY5">IX5/INDEX(Exch_rates,MATCH($A5,Exch_regions2,0),MATCH(IX$1,Exch_months2,0))</f>
        <v>96.869318181818187</v>
      </c>
      <c r="IZ5" s="8">
        <v>4331500</v>
      </c>
      <c r="JA5" s="8">
        <f t="array" ref="JA5">IZ5/INDEX(Exch_rates,MATCH($A5,Exch_regions2,0),MATCH(IZ$1,Exch_months2,0))</f>
        <v>98.443181818181813</v>
      </c>
      <c r="JB5" s="8">
        <v>4639525</v>
      </c>
      <c r="JC5" s="8">
        <f t="array" ref="JC5">JB5/INDEX(Exch_rates,MATCH($A5,Exch_regions2,0),MATCH(JB$1,Exch_months2,0))</f>
        <v>110.46488095238095</v>
      </c>
      <c r="JD5" s="8">
        <v>5222500</v>
      </c>
      <c r="JE5" s="8">
        <f t="array" ref="JE5">JD5/INDEX(Exch_rates,MATCH($A5,Exch_regions2,0),MATCH(JD$1,Exch_months2,0))</f>
        <v>124.3452380952381</v>
      </c>
      <c r="JF5" s="8">
        <v>5228975</v>
      </c>
      <c r="JG5" s="8">
        <f t="array" ref="JG5">JF5/INDEX(Exch_rates,MATCH($A5,Exch_regions2,0),MATCH(JF$1,Exch_months2,0))</f>
        <v>124.49940476190476</v>
      </c>
      <c r="JH5" s="8">
        <v>5242031.25</v>
      </c>
      <c r="JI5" s="8">
        <f t="array" ref="JI5">JH5/INDEX(Exch_rates,MATCH($A5,Exch_regions2,0),MATCH(JH$1,Exch_months2,0))</f>
        <v>124.81026785714286</v>
      </c>
      <c r="JJ5" s="8">
        <v>5324875</v>
      </c>
      <c r="JK5" s="8">
        <f t="array" ref="JK5">JJ5/INDEX(Exch_rates,MATCH($A5,Exch_regions2,0),MATCH(JJ$1,Exch_months2,0))</f>
        <v>126.7827380952381</v>
      </c>
      <c r="JL5" s="8">
        <v>5353937.5</v>
      </c>
      <c r="JM5" s="8">
        <f t="array" ref="JM5">JL5/INDEX(Exch_rates,MATCH($A5,Exch_regions2,0),MATCH(JL$1,Exch_months2,0))</f>
        <v>127.47470238095238</v>
      </c>
      <c r="JN5" s="8">
        <v>5247700</v>
      </c>
      <c r="JO5" s="8">
        <f t="array" ref="JO5">JN5/INDEX(Exch_rates,MATCH($A5,Exch_regions2,0),MATCH(JN$1,Exch_months2,0))</f>
        <v>124.9452380952381</v>
      </c>
      <c r="JP5" s="8">
        <v>5398750</v>
      </c>
      <c r="JQ5" s="8">
        <f t="array" ref="JQ5">JP5/INDEX(Exch_rates,MATCH($A5,Exch_regions2,0),MATCH(JP$1,Exch_months2,0))</f>
        <v>128.54166666666666</v>
      </c>
      <c r="JR5" s="8">
        <v>5572218.75</v>
      </c>
      <c r="JS5" s="8">
        <f t="shared" si="0"/>
        <v>132.671875</v>
      </c>
      <c r="JT5" s="8">
        <v>5953700</v>
      </c>
      <c r="JU5" s="8">
        <f t="shared" si="0"/>
        <v>141.75476190476189</v>
      </c>
      <c r="JV5" s="8">
        <v>6206375</v>
      </c>
      <c r="JW5" s="8">
        <f t="shared" si="0"/>
        <v>147.77083333333334</v>
      </c>
      <c r="JX5" s="8">
        <v>6127050</v>
      </c>
      <c r="JY5" s="8">
        <f t="shared" si="0"/>
        <v>145.88214285714287</v>
      </c>
      <c r="JZ5" s="8">
        <v>5905281.25</v>
      </c>
      <c r="KA5" s="8">
        <f t="shared" si="0"/>
        <v>140.43475029726517</v>
      </c>
      <c r="KB5" s="8">
        <v>5937375</v>
      </c>
      <c r="KC5" s="8">
        <f t="shared" si="0"/>
        <v>141.36607142857142</v>
      </c>
      <c r="KD5" s="8">
        <v>5363025</v>
      </c>
      <c r="KE5" s="8">
        <f t="shared" si="0"/>
        <v>127.69107142857143</v>
      </c>
      <c r="KF5" s="8">
        <v>5297406.25</v>
      </c>
      <c r="KG5" s="8">
        <f t="shared" si="0"/>
        <v>126.12872023809524</v>
      </c>
      <c r="KH5" s="8">
        <v>5239375</v>
      </c>
      <c r="KI5" s="8">
        <f t="shared" si="0"/>
        <v>124.74702380952381</v>
      </c>
      <c r="KJ5" s="8">
        <v>5168656.25</v>
      </c>
      <c r="KK5" s="8">
        <f t="shared" si="0"/>
        <v>123.06324404761905</v>
      </c>
      <c r="KL5" s="8">
        <v>4955300</v>
      </c>
      <c r="KM5" s="8">
        <f t="shared" si="0"/>
        <v>117.98333333333333</v>
      </c>
      <c r="KN5" s="8">
        <v>4751000</v>
      </c>
      <c r="KO5" s="8">
        <f t="shared" si="0"/>
        <v>113.11904761904762</v>
      </c>
      <c r="KP5" s="8">
        <v>4577500</v>
      </c>
      <c r="KQ5" s="8">
        <f t="shared" si="0"/>
        <v>108.98809523809524</v>
      </c>
      <c r="KR5" s="8">
        <v>4529781.25</v>
      </c>
      <c r="KS5" s="8">
        <f t="shared" si="0"/>
        <v>107.85193452380952</v>
      </c>
      <c r="KT5" s="8">
        <v>4492968.75</v>
      </c>
      <c r="KU5" s="8">
        <f t="shared" si="0"/>
        <v>106.97544642857143</v>
      </c>
      <c r="KV5" s="8">
        <v>4868325</v>
      </c>
      <c r="KW5" s="8">
        <f t="shared" si="1"/>
        <v>115.91249999999999</v>
      </c>
      <c r="KX5" s="8">
        <v>4974781.25</v>
      </c>
      <c r="KY5" s="8">
        <f t="shared" si="1"/>
        <v>118.44717261904762</v>
      </c>
      <c r="KZ5" s="8">
        <v>5220578.125</v>
      </c>
      <c r="LA5" s="8">
        <f t="shared" si="1"/>
        <v>124.29947916666667</v>
      </c>
      <c r="LB5" s="8">
        <v>5593450</v>
      </c>
      <c r="LC5" s="8">
        <f t="shared" si="1"/>
        <v>133.17738095238096</v>
      </c>
      <c r="LD5" s="8">
        <v>5605937.5</v>
      </c>
      <c r="LE5" s="8">
        <f t="shared" si="1"/>
        <v>133.47470238095238</v>
      </c>
      <c r="LF5" s="8">
        <v>5504593.75</v>
      </c>
      <c r="LG5" s="8">
        <f t="shared" si="2"/>
        <v>131.06175595238096</v>
      </c>
      <c r="LH5" s="8">
        <v>5511825</v>
      </c>
      <c r="LI5" s="8">
        <f>LH5/INDEX(Exch_Rate_Data1,MATCH('Esssential Items CMB_Sorghum '!$A5,Exch_regions1,0),MATCH('Esssential Items CMB_Sorghum '!LH$1,exch_month4,0))</f>
        <v>131.23392857142858</v>
      </c>
      <c r="LJ5" s="8">
        <v>5229953.125</v>
      </c>
      <c r="LK5" s="8">
        <f>LJ5/INDEX(exch_Rate_Data2,MATCH('Esssential Items CMB_Sorghum '!$A5,Exch_regions1,0),MATCH('Esssential Items CMB_Sorghum '!LJ$1,exch_month5,0))</f>
        <v>124.52269345238095</v>
      </c>
      <c r="LL5" s="41">
        <v>4774078.125</v>
      </c>
      <c r="LM5" s="8">
        <f>LL5/INDEX(exch_Rate_Data3,MATCH('Esssential Items CMB_Sorghum '!$A5,Exch_regions1,0),MATCH('Esssential Items CMB_Sorghum '!LL$1,exch_month6,0))</f>
        <v>113.66852678571429</v>
      </c>
      <c r="LN5" s="7">
        <v>4634450</v>
      </c>
      <c r="LO5" s="7">
        <f>LN5/INDEX(Exchange_rate4,MATCH('Esssential Items CMB_Sorghum '!$A5,Exch_regions1,0),MATCH('Esssential Items CMB_Sorghum '!LN$1,exch_month7,0))</f>
        <v>110.34404761904761</v>
      </c>
      <c r="LP5" s="7">
        <v>4696562.5</v>
      </c>
      <c r="LQ5" s="7">
        <f>LP5/INDEX(Exchange_rate5,MATCH('Esssential Items CMB_Sorghum '!$A5,Exch_regions1,0),MATCH('Esssential Items CMB_Sorghum '!LP$1,exch_month8,0))</f>
        <v>111.82291666666667</v>
      </c>
      <c r="LR5" s="7">
        <v>4638012.5</v>
      </c>
      <c r="LS5" s="7">
        <f>LR5/INDEX(Exchange_rate6,MATCH('Esssential Items CMB_Sorghum '!$A5,Exch_regions1,0),MATCH('Esssential Items CMB_Sorghum '!LR$1,exch_month9,0))</f>
        <v>110.42886904761905</v>
      </c>
      <c r="LT5" s="7">
        <v>4689156.25</v>
      </c>
      <c r="LU5" s="7">
        <f>LT5/INDEX(Exchange_rate7,MATCH('Esssential Items CMB_Sorghum '!$A5,Exch_regions1,0),MATCH('Esssential Items CMB_Sorghum '!LT$1,exch_month10,0))</f>
        <v>111.64657738095238</v>
      </c>
      <c r="LV5" s="7">
        <v>5052593.75</v>
      </c>
      <c r="LW5" s="7">
        <f>LV5/INDEX(exchange_rates8,MATCH('Esssential Items CMB_Sorghum '!$A5,Exch_regions1,0),MATCH('Esssential Items CMB_Sorghum '!LV$1,exch_month11,0))</f>
        <v>120.29985119047619</v>
      </c>
      <c r="LX5" s="7">
        <v>5425162.5</v>
      </c>
      <c r="LY5" s="7">
        <f>LX5/INDEX(exchange_rates9,MATCH('Esssential Items CMB_Sorghum '!$A5,Exch_regions1,0),MATCH('Esssential Items CMB_Sorghum '!LX$1,exch_month12,0))</f>
        <v>129.17053571428571</v>
      </c>
      <c r="LZ5" s="7">
        <v>5614218.75</v>
      </c>
      <c r="MA5" s="7">
        <f>LZ5/INDEX(exchange_rates10,MATCH('Esssential Items CMB_Sorghum '!$A5,Exch_regions1,0),MATCH('Esssential Items CMB_Sorghum '!LZ$1,exch_month13,0))</f>
        <v>133.671875</v>
      </c>
      <c r="MB5" s="7">
        <v>5829843.75</v>
      </c>
      <c r="MC5" s="7">
        <f>MB5/INDEX(exchange_rates11,MATCH('Esssential Items CMB_Sorghum '!$A5,Exch_regions1,0),MATCH('Esssential Items CMB_Sorghum '!MB$1,exch_month14,0))</f>
        <v>138.80580357142858</v>
      </c>
      <c r="MD5" s="7">
        <v>5558900</v>
      </c>
      <c r="ME5" s="7">
        <f>MD5/INDEX(exchange_rates12,MATCH('Esssential Items CMB_Sorghum '!$A5,Exch_regions1,0),MATCH('Esssential Items CMB_Sorghum '!MD$1,exch_month15,0))</f>
        <v>132.35476190476192</v>
      </c>
      <c r="MF5" s="7">
        <v>5320937.5</v>
      </c>
      <c r="MG5" s="7">
        <f>MF5/INDEX(exchange_rates13,MATCH('Esssential Items CMB_Sorghum '!$A5,Exch_regions1,0),MATCH('Esssential Items CMB_Sorghum '!MF$1,exch_month16,0))</f>
        <v>126.6889880952381</v>
      </c>
      <c r="MH5" s="7">
        <v>5181031.25</v>
      </c>
      <c r="MI5" s="7">
        <f>MH5/INDEX(exchange_rates14,MATCH('Esssential Items CMB_Sorghum '!$A5,Exch_regions1,0),MATCH('Esssential Items CMB_Sorghum '!MH$1,exch_month17,0))</f>
        <v>123.3578869047619</v>
      </c>
      <c r="MJ5" s="7">
        <v>5117625</v>
      </c>
      <c r="MK5" s="7">
        <f>MJ5/INDEX(exchange_rates15,MATCH('Esssential Items CMB_Sorghum '!$A5,Exch_regions1,0),MATCH('Esssential Items CMB_Sorghum '!MJ$1,exch_month18,0))</f>
        <v>121.84821428571429</v>
      </c>
      <c r="ML5" s="7">
        <v>5068187.5</v>
      </c>
      <c r="MM5" s="7">
        <f>ML5/INDEX(exchange_rates16,MATCH('Esssential Items CMB_Sorghum '!$A5,Exch_regions1,0),MATCH('Esssential Items CMB_Sorghum '!ML$1,exch_month19,0))</f>
        <v>120.67113095238095</v>
      </c>
      <c r="MN5" s="7">
        <v>4920375</v>
      </c>
      <c r="MO5" s="7">
        <f>MN5/INDEX(exchange_rates17,MATCH('Esssential Items CMB_Sorghum '!$A5,Exch_regions1,0),MATCH('Esssential Items CMB_Sorghum '!MN$1,exch_month20,0))</f>
        <v>117.15178571428571</v>
      </c>
      <c r="MP5" s="7">
        <v>5108800</v>
      </c>
      <c r="MQ5" s="7">
        <f>MP5/INDEX(exchange_rates18,MATCH('Esssential Items CMB_Sorghum '!$A5,Exch_regions1,0),MATCH('Esssential Items CMB_Sorghum '!MP$1,exch_month21,0))</f>
        <v>121.63809523809523</v>
      </c>
      <c r="MR5" s="7">
        <v>5276031.25</v>
      </c>
      <c r="MS5" s="7">
        <f>MR5/INDEX(exchange_rates19,MATCH('Esssential Items CMB_Sorghum '!$A5,Exch_regions1,0),MATCH('Esssential Items CMB_Sorghum '!MR$1,exch_month22,0))</f>
        <v>125.61979166666667</v>
      </c>
      <c r="MT5" s="40">
        <f t="shared" si="3"/>
        <v>4810775</v>
      </c>
      <c r="MU5" s="40">
        <f t="shared" si="3"/>
        <v>115.58223315819798</v>
      </c>
    </row>
    <row r="6" spans="1:359" x14ac:dyDescent="0.25">
      <c r="A6" s="14" t="s">
        <v>3</v>
      </c>
      <c r="B6" s="7">
        <v>2148437.5</v>
      </c>
      <c r="C6" s="8">
        <f t="array" ref="C6">B6/INDEX(Exch_rates,MATCH($A6,Exch_regions2,0),MATCH(B$1,Exch_months2,0))</f>
        <v>70.44057377049181</v>
      </c>
      <c r="D6" s="7">
        <v>2658125</v>
      </c>
      <c r="E6" s="8">
        <f t="array" ref="E6">D6/INDEX(Exch_rates,MATCH($A6,Exch_regions2,0),MATCH(D$1,Exch_months2,0))</f>
        <v>86.443089430894304</v>
      </c>
      <c r="F6" s="7">
        <v>2705000</v>
      </c>
      <c r="G6" s="8">
        <f t="array" ref="G6">F6/INDEX(Exch_rates,MATCH($A6,Exch_regions2,0),MATCH(F$1,Exch_months2,0))</f>
        <v>87.258064516129039</v>
      </c>
      <c r="H6" s="7">
        <v>2794000</v>
      </c>
      <c r="I6" s="8">
        <f t="array" ref="I6">H6/INDEX(Exch_rates,MATCH($A6,Exch_regions2,0),MATCH(H$1,Exch_months2,0))</f>
        <v>88.417721518987335</v>
      </c>
      <c r="J6" s="7">
        <v>2732500</v>
      </c>
      <c r="K6" s="8">
        <f t="array" ref="K6">J6/INDEX(Exch_rates,MATCH($A6,Exch_regions2,0),MATCH(J$1,Exch_months2,0))</f>
        <v>88.145161290322577</v>
      </c>
      <c r="L6" s="7">
        <v>2813437.5</v>
      </c>
      <c r="M6" s="8">
        <f t="array" ref="M6">L6/INDEX(Exch_rates,MATCH($A6,Exch_regions2,0),MATCH(L$1,Exch_months2,0))</f>
        <v>89.31547619047619</v>
      </c>
      <c r="N6" s="7">
        <v>3000462.5</v>
      </c>
      <c r="O6" s="8">
        <f t="array" ref="O6">N6/INDEX(Exch_rates,MATCH($A6,Exch_regions2,0),MATCH(N$1,Exch_months2,0))</f>
        <v>95.25277777777778</v>
      </c>
      <c r="P6" s="7">
        <v>3062137.5</v>
      </c>
      <c r="Q6" s="8">
        <f t="array" ref="Q6">P6/INDEX(Exch_rates,MATCH($A6,Exch_regions2,0),MATCH(P$1,Exch_months2,0))</f>
        <v>100.72820723684211</v>
      </c>
      <c r="R6" s="7">
        <v>3396562.5</v>
      </c>
      <c r="S6" s="8">
        <f t="array" ref="S6">R6/INDEX(Exch_rates,MATCH($A6,Exch_regions2,0),MATCH(R$1,Exch_months2,0))</f>
        <v>109.56653225806451</v>
      </c>
      <c r="T6" s="7">
        <v>3367500</v>
      </c>
      <c r="U6" s="8">
        <f t="array" ref="U6">T6/INDEX(Exch_rates,MATCH($A6,Exch_regions2,0),MATCH(T$1,Exch_months2,0))</f>
        <v>110.40983606557377</v>
      </c>
      <c r="V6" s="7">
        <v>3240937.5</v>
      </c>
      <c r="W6" s="8">
        <f t="array" ref="W6">V6/INDEX(Exch_rates,MATCH($A6,Exch_regions2,0),MATCH(V$1,Exch_months2,0))</f>
        <v>113.71710526315789</v>
      </c>
      <c r="X6" s="7">
        <v>2859062.5</v>
      </c>
      <c r="Y6" s="8">
        <f t="array" ref="Y6">X6/INDEX(Exch_rates,MATCH($A6,Exch_regions2,0),MATCH(X$1,Exch_months2,0))</f>
        <v>103.96590909090909</v>
      </c>
      <c r="Z6" s="15">
        <v>2643437.5</v>
      </c>
      <c r="AA6" s="8">
        <f t="array" ref="AA6">Z6/INDEX(Exch_rates,MATCH($A6,Exch_regions2,0),MATCH(Z$1,Exch_months2,0))</f>
        <v>101.67067307692308</v>
      </c>
      <c r="AB6" s="7">
        <v>2212812.5</v>
      </c>
      <c r="AC6" s="8">
        <f t="array" ref="AC6">AB6/INDEX(Exch_rates,MATCH($A6,Exch_regions2,0),MATCH(AB$1,Exch_months2,0))</f>
        <v>88.512500000000003</v>
      </c>
      <c r="AD6" s="7">
        <v>2446250</v>
      </c>
      <c r="AE6" s="8">
        <f t="array" ref="AE6">AD6/INDEX(Exch_rates,MATCH($A6,Exch_regions2,0),MATCH(AD$1,Exch_months2,0))</f>
        <v>112.47126436781609</v>
      </c>
      <c r="AF6" s="7">
        <v>2570437.5</v>
      </c>
      <c r="AG6" s="8">
        <f t="array" ref="AG6">AF6/INDEX(Exch_rates,MATCH($A6,Exch_regions2,0),MATCH(AF$1,Exch_months2,0))</f>
        <v>107.1015625</v>
      </c>
      <c r="AH6" s="7">
        <v>2673750</v>
      </c>
      <c r="AI6" s="8">
        <f t="array" ref="AI6">AH6/INDEX(Exch_rates,MATCH($A6,Exch_regions2,0),MATCH(AH$1,Exch_months2,0))</f>
        <v>111.40625</v>
      </c>
      <c r="AJ6" s="7">
        <v>2738250</v>
      </c>
      <c r="AK6" s="8">
        <f t="array" ref="AK6">AJ6/INDEX(Exch_rates,MATCH($A6,Exch_regions2,0),MATCH(AJ$1,Exch_months2,0))</f>
        <v>118.41081081081082</v>
      </c>
      <c r="AL6" s="7">
        <v>2882500</v>
      </c>
      <c r="AM6" s="8">
        <f t="array" ref="AM6">AL6/INDEX(Exch_rates,MATCH($A6,Exch_regions2,0),MATCH(AL$1,Exch_months2,0))</f>
        <v>132.5287356321839</v>
      </c>
      <c r="AN6" s="7">
        <v>2745937.5</v>
      </c>
      <c r="AO6" s="8">
        <f t="array" ref="AO6">AN6/INDEX(Exch_rates,MATCH($A6,Exch_regions2,0),MATCH(AN$1,Exch_months2,0))</f>
        <v>129.98520710059171</v>
      </c>
      <c r="AP6" s="7">
        <v>2795625</v>
      </c>
      <c r="AQ6" s="8">
        <f t="array" ref="AQ6">AP6/INDEX(Exch_rates,MATCH($A6,Exch_regions2,0),MATCH(AP$1,Exch_months2,0))</f>
        <v>133.125</v>
      </c>
      <c r="AR6" s="7">
        <v>2633750</v>
      </c>
      <c r="AS6" s="8">
        <f t="array" ref="AS6">AR6/INDEX(Exch_rates,MATCH($A6,Exch_regions2,0),MATCH(AR$1,Exch_months2,0))</f>
        <v>125.41666666666667</v>
      </c>
      <c r="AT6" s="7">
        <v>2254500</v>
      </c>
      <c r="AU6" s="8">
        <f t="array" ref="AU6">AT6/INDEX(Exch_rates,MATCH($A6,Exch_regions2,0),MATCH(AT$1,Exch_months2,0))</f>
        <v>107.35714285714286</v>
      </c>
      <c r="AV6" s="7">
        <v>2077050</v>
      </c>
      <c r="AW6" s="8">
        <f t="array" ref="AW6">AV6/INDEX(Exch_rates,MATCH($A6,Exch_regions2,0),MATCH(AV$1,Exch_months2,0))</f>
        <v>98.438388625592424</v>
      </c>
      <c r="AX6" s="7">
        <v>2250750</v>
      </c>
      <c r="AY6" s="8">
        <f t="array" ref="AY6">AX6/INDEX(Exch_rates,MATCH($A6,Exch_regions2,0),MATCH(AX$1,Exch_months2,0))</f>
        <v>105.91764705882353</v>
      </c>
      <c r="AZ6" s="7">
        <v>2348250</v>
      </c>
      <c r="BA6" s="8">
        <f t="array" ref="BA6">AZ6/INDEX(Exch_rates,MATCH($A6,Exch_regions2,0),MATCH(AZ$1,Exch_months2,0))</f>
        <v>111.82142857142857</v>
      </c>
      <c r="BB6" s="7">
        <v>2086500</v>
      </c>
      <c r="BC6" s="8">
        <f t="array" ref="BC6">BB6/INDEX(Exch_rates,MATCH($A6,Exch_regions2,0),MATCH(BB$1,Exch_months2,0))</f>
        <v>106.31847133757962</v>
      </c>
      <c r="BD6" s="7">
        <v>1995200</v>
      </c>
      <c r="BE6" s="8">
        <f t="array" ref="BE6">BD6/INDEX(Exch_rates,MATCH($A6,Exch_regions2,0),MATCH(BD$1,Exch_months2,0))</f>
        <v>97.421875</v>
      </c>
      <c r="BF6" s="7">
        <v>1909812.5</v>
      </c>
      <c r="BG6" s="8">
        <f t="array" ref="BG6">BF6/INDEX(Exch_rates,MATCH($A6,Exch_regions2,0),MATCH(BF$1,Exch_months2,0))</f>
        <v>93.161585365853654</v>
      </c>
      <c r="BH6" s="7">
        <v>2332625</v>
      </c>
      <c r="BI6" s="8">
        <f t="array" ref="BI6">BH6/INDEX(Exch_rates,MATCH($A6,Exch_regions2,0),MATCH(BH$1,Exch_months2,0))</f>
        <v>113.78658536585365</v>
      </c>
      <c r="BJ6" s="7">
        <v>2344950</v>
      </c>
      <c r="BK6" s="8">
        <f t="array" ref="BK6">BJ6/INDEX(Exch_rates,MATCH($A6,Exch_regions2,0),MATCH(BJ$1,Exch_months2,0))</f>
        <v>113.94314868804665</v>
      </c>
      <c r="BL6" s="7">
        <v>2516000</v>
      </c>
      <c r="BM6" s="8">
        <f t="array" ref="BM6">BL6/INDEX(Exch_rates,MATCH($A6,Exch_regions2,0),MATCH(BL$1,Exch_months2,0))</f>
        <v>124.55445544554455</v>
      </c>
      <c r="BN6" s="7">
        <v>2609437.5</v>
      </c>
      <c r="BO6" s="8">
        <f t="array" ref="BO6">BN6/INDEX(Exch_rates,MATCH($A6,Exch_regions2,0),MATCH(BN$1,Exch_months2,0))</f>
        <v>128.86111111111111</v>
      </c>
      <c r="BP6" s="7">
        <v>2570000</v>
      </c>
      <c r="BQ6" s="8">
        <f t="array" ref="BQ6">BP6/INDEX(Exch_rates,MATCH($A6,Exch_regions2,0),MATCH(BP$1,Exch_months2,0))</f>
        <v>128.5</v>
      </c>
      <c r="BR6" s="7">
        <v>2475937.5</v>
      </c>
      <c r="BS6" s="8">
        <f t="array" ref="BS6">BR6/INDEX(Exch_rates,MATCH($A6,Exch_regions2,0),MATCH(BR$1,Exch_months2,0))</f>
        <v>123.796875</v>
      </c>
      <c r="BT6" s="7">
        <v>2382000</v>
      </c>
      <c r="BU6" s="8">
        <f t="array" ref="BU6">BT6/INDEX(Exch_rates,MATCH($A6,Exch_regions2,0),MATCH(BT$1,Exch_months2,0))</f>
        <v>119.1</v>
      </c>
      <c r="BV6" s="7">
        <v>2237000</v>
      </c>
      <c r="BW6" s="8">
        <f t="array" ref="BW6">BV6/INDEX(Exch_rates,MATCH($A6,Exch_regions2,0),MATCH(BV$1,Exch_months2,0))</f>
        <v>111.85</v>
      </c>
      <c r="BX6" s="7">
        <v>2380125</v>
      </c>
      <c r="BY6" s="8">
        <f t="array" ref="BY6">BX6/INDEX(Exch_rates,MATCH($A6,Exch_regions2,0),MATCH(BX$1,Exch_months2,0))</f>
        <v>119.00624999999999</v>
      </c>
      <c r="BZ6" s="7">
        <v>2421250</v>
      </c>
      <c r="CA6" s="8">
        <f t="array" ref="CA6">BZ6/INDEX(Exch_rates,MATCH($A6,Exch_regions2,0),MATCH(BZ$1,Exch_months2,0))</f>
        <v>119.86386138613861</v>
      </c>
      <c r="CB6" s="7">
        <v>2417750</v>
      </c>
      <c r="CC6" s="8">
        <f t="array" ref="CC6">CB6/INDEX(Exch_rates,MATCH($A6,Exch_regions2,0),MATCH(CB$1,Exch_months2,0))</f>
        <v>118.5171568627451</v>
      </c>
      <c r="CD6" s="7">
        <v>2479375</v>
      </c>
      <c r="CE6" s="8">
        <f t="array" ref="CE6">CD6/INDEX(Exch_rates,MATCH($A6,Exch_regions2,0),MATCH(CD$1,Exch_months2,0))</f>
        <v>122.13669950738917</v>
      </c>
      <c r="CF6" s="7">
        <v>2541250</v>
      </c>
      <c r="CG6" s="8">
        <f t="array" ref="CG6">CF6/INDEX(Exch_rates,MATCH($A6,Exch_regions2,0),MATCH(CF$1,Exch_months2,0))</f>
        <v>125.80445544554455</v>
      </c>
      <c r="CH6" s="7">
        <v>2304125</v>
      </c>
      <c r="CI6" s="8">
        <f t="array" ref="CI6">CH6/INDEX(Exch_rates,MATCH($A6,Exch_regions2,0),MATCH(CH$1,Exch_months2,0))</f>
        <v>114.7758405977584</v>
      </c>
      <c r="CJ6" s="7">
        <v>2192000</v>
      </c>
      <c r="CK6" s="8">
        <f t="array" ref="CK6">CJ6/INDEX(Exch_rates,MATCH($A6,Exch_regions2,0),MATCH(CJ$1,Exch_months2,0))</f>
        <v>109.19053549190535</v>
      </c>
      <c r="CL6" s="7">
        <v>2347950</v>
      </c>
      <c r="CM6" s="8">
        <f t="array" ref="CM6">CL6/INDEX(Exch_rates,MATCH($A6,Exch_regions2,0),MATCH(CL$1,Exch_months2,0))</f>
        <v>117.16317365269461</v>
      </c>
      <c r="CN6" s="7">
        <v>2282500</v>
      </c>
      <c r="CO6" s="8">
        <f t="array" ref="CO6">CN6/INDEX(Exch_rates,MATCH($A6,Exch_regions2,0),MATCH(CN$1,Exch_months2,0))</f>
        <v>114.125</v>
      </c>
      <c r="CP6" s="7">
        <v>2369875</v>
      </c>
      <c r="CQ6" s="8">
        <f t="array" ref="CQ6">CP6/INDEX(Exch_rates,MATCH($A6,Exch_regions2,0),MATCH(CP$1,Exch_months2,0))</f>
        <v>116.31288343558282</v>
      </c>
      <c r="CR6" s="7">
        <v>2342050</v>
      </c>
      <c r="CS6" s="8">
        <f t="array" ref="CS6">CR6/INDEX(Exch_rates,MATCH($A6,Exch_regions2,0),MATCH(CR$1,Exch_months2,0))</f>
        <v>116.69407075236671</v>
      </c>
      <c r="CT6" s="7">
        <v>2317000</v>
      </c>
      <c r="CU6" s="8">
        <f t="array" ref="CU6">CT6/INDEX(Exch_rates,MATCH($A6,Exch_regions2,0),MATCH(CT$1,Exch_months2,0))</f>
        <v>115.67648527209187</v>
      </c>
      <c r="CV6" s="7">
        <v>2195125</v>
      </c>
      <c r="CW6" s="8">
        <f t="array" ref="CW6">CV6/INDEX(Exch_rates,MATCH($A6,Exch_regions2,0),MATCH(CV$1,Exch_months2,0))</f>
        <v>109.41160344913523</v>
      </c>
      <c r="CX6" s="7">
        <v>2231250</v>
      </c>
      <c r="CY6" s="8">
        <f t="array" ref="CY6">CX6/INDEX(Exch_rates,MATCH($A6,Exch_regions2,0),MATCH(CX$1,Exch_months2,0))</f>
        <v>109.61141678129299</v>
      </c>
      <c r="CZ6" s="7">
        <v>2267375</v>
      </c>
      <c r="DA6" s="8">
        <f t="array" ref="DA6">CZ6/INDEX(Exch_rates,MATCH($A6,Exch_regions2,0),MATCH(CZ$1,Exch_months2,0))</f>
        <v>111.69334975369458</v>
      </c>
      <c r="DB6" s="7">
        <v>2055750</v>
      </c>
      <c r="DC6" s="8">
        <f t="array" ref="DC6">DB6/INDEX(Exch_rates,MATCH($A6,Exch_regions2,0),MATCH(DB$1,Exch_months2,0))</f>
        <v>101.51851851851852</v>
      </c>
      <c r="DD6" s="7">
        <v>2184000</v>
      </c>
      <c r="DE6" s="8">
        <f t="array" ref="DE6">DD6/INDEX(Exch_rates,MATCH($A6,Exch_regions2,0),MATCH(DD$1,Exch_months2,0))</f>
        <v>108.11881188118812</v>
      </c>
      <c r="DF6" s="7">
        <v>2297050</v>
      </c>
      <c r="DG6" s="8">
        <f t="array" ref="DG6">DF6/INDEX(Exch_rates,MATCH($A6,Exch_regions2,0),MATCH(DF$1,Exch_months2,0))</f>
        <v>111.72422178988327</v>
      </c>
      <c r="DH6" s="7">
        <v>2190250</v>
      </c>
      <c r="DI6" s="8">
        <f t="array" ref="DI6">DH6/INDEX(Exch_rates,MATCH($A6,Exch_regions2,0),MATCH(DH$1,Exch_months2,0))</f>
        <v>108.69727047146402</v>
      </c>
      <c r="DJ6" s="7">
        <v>2273187.5</v>
      </c>
      <c r="DK6" s="8">
        <f t="array" ref="DK6">DJ6/INDEX(Exch_rates,MATCH($A6,Exch_regions2,0),MATCH(DJ$1,Exch_months2,0))</f>
        <v>112.53403465346534</v>
      </c>
      <c r="DL6" s="7">
        <v>2332125</v>
      </c>
      <c r="DM6" s="8">
        <f t="array" ref="DM6">DL6/INDEX(Exch_rates,MATCH($A6,Exch_regions2,0),MATCH(DL$1,Exch_months2,0))</f>
        <v>115.45173267326733</v>
      </c>
      <c r="DN6" s="7">
        <v>2413500</v>
      </c>
      <c r="DO6" s="8">
        <f t="array" ref="DO6">DN6/INDEX(Exch_rates,MATCH($A6,Exch_regions2,0),MATCH(DN$1,Exch_months2,0))</f>
        <v>119.03822441430333</v>
      </c>
      <c r="DP6" s="7">
        <v>2451000</v>
      </c>
      <c r="DQ6" s="8">
        <f t="array" ref="DQ6">DP6/INDEX(Exch_rates,MATCH($A6,Exch_regions2,0),MATCH(DP$1,Exch_months2,0))</f>
        <v>121.03703703703704</v>
      </c>
      <c r="DR6" s="7">
        <v>2385375</v>
      </c>
      <c r="DS6" s="8">
        <f t="array" ref="DS6">DR6/INDEX(Exch_rates,MATCH($A6,Exch_regions2,0),MATCH(DR$1,Exch_months2,0))</f>
        <v>117.50615763546799</v>
      </c>
      <c r="DT6" s="7">
        <v>2429450</v>
      </c>
      <c r="DU6" s="8">
        <f t="array" ref="DU6">DT6/INDEX(Exch_rates,MATCH($A6,Exch_regions2,0),MATCH(DT$1,Exch_months2,0))</f>
        <v>119.67733990147784</v>
      </c>
      <c r="DV6" s="7">
        <v>2539750</v>
      </c>
      <c r="DW6" s="8">
        <f t="array" ref="DW6">DV6/INDEX(Exch_rates,MATCH($A6,Exch_regions2,0),MATCH(DV$1,Exch_months2,0))</f>
        <v>124.8034398034398</v>
      </c>
      <c r="DX6" s="7">
        <v>2679875</v>
      </c>
      <c r="DY6" s="8">
        <f t="array" ref="DY6">DX6/INDEX(Exch_rates,MATCH($A6,Exch_regions2,0),MATCH(DX$1,Exch_months2,0))</f>
        <v>131.36642156862746</v>
      </c>
      <c r="DZ6" s="7">
        <v>2417750</v>
      </c>
      <c r="EA6" s="8">
        <f t="array" ref="EA6">DZ6/INDEX(Exch_rates,MATCH($A6,Exch_regions2,0),MATCH(DZ$1,Exch_months2,0))</f>
        <v>118.5171568627451</v>
      </c>
      <c r="EB6" s="7">
        <v>2409125</v>
      </c>
      <c r="EC6" s="8">
        <f t="array" ref="EC6">EB6/INDEX(Exch_rates,MATCH($A6,Exch_regions2,0),MATCH(EB$1,Exch_months2,0))</f>
        <v>103.61827956989248</v>
      </c>
      <c r="ED6" s="7">
        <v>2695562.5</v>
      </c>
      <c r="EE6" s="8">
        <f t="array" ref="EE6">ED6/INDEX(Exch_rates,MATCH($A6,Exch_regions2,0),MATCH(ED$1,Exch_months2,0))</f>
        <v>112.31510416666667</v>
      </c>
      <c r="EF6" s="7">
        <v>2796500</v>
      </c>
      <c r="EG6" s="8">
        <f t="array" ref="EG6">EF6/INDEX(Exch_rates,MATCH($A6,Exch_regions2,0),MATCH(EF$1,Exch_months2,0))</f>
        <v>112.98989898989899</v>
      </c>
      <c r="EH6" s="7">
        <v>2764000</v>
      </c>
      <c r="EI6" s="8">
        <f t="array" ref="EI6">EH6/INDEX(Exch_rates,MATCH($A6,Exch_regions2,0),MATCH(EH$1,Exch_months2,0))</f>
        <v>110.56</v>
      </c>
      <c r="EJ6" s="7">
        <v>2766000</v>
      </c>
      <c r="EK6" s="8">
        <f t="array" ref="EK6">EJ6/INDEX(Exch_rates,MATCH($A6,Exch_regions2,0),MATCH(EJ$1,Exch_months2,0))</f>
        <v>110.64</v>
      </c>
      <c r="EL6" s="7">
        <v>2912375</v>
      </c>
      <c r="EM6" s="8">
        <f t="array" ref="EM6">EL6/INDEX(Exch_rates,MATCH($A6,Exch_regions2,0),MATCH(EL$1,Exch_months2,0))</f>
        <v>112.01442307692308</v>
      </c>
      <c r="EN6" s="7">
        <v>2902375</v>
      </c>
      <c r="EO6" s="8">
        <f t="array" ref="EO6">EN6/INDEX(Exch_rates,MATCH($A6,Exch_regions2,0),MATCH(EN$1,Exch_months2,0))</f>
        <v>111.62980769230769</v>
      </c>
      <c r="EP6" s="7">
        <v>2941937.5</v>
      </c>
      <c r="EQ6" s="8">
        <f t="array" ref="EQ6">EP6/INDEX(Exch_rates,MATCH($A6,Exch_regions2,0),MATCH(EP$1,Exch_months2,0))</f>
        <v>108.96064814814815</v>
      </c>
      <c r="ER6" s="7">
        <v>2941937.5</v>
      </c>
      <c r="ES6" s="8">
        <f t="array" ref="ES6">ER6/INDEX(Exch_rates,MATCH($A6,Exch_regions2,0),MATCH(ER$1,Exch_months2,0))</f>
        <v>111.01650943396227</v>
      </c>
      <c r="ET6" s="7">
        <v>2903000</v>
      </c>
      <c r="EU6" s="8">
        <f t="array" ref="EU6">ET6/INDEX(Exch_rates,MATCH($A6,Exch_regions2,0),MATCH(ET$1,Exch_months2,0))</f>
        <v>101.85964912280701</v>
      </c>
      <c r="EV6" s="7">
        <v>2862812.5</v>
      </c>
      <c r="EW6" s="8">
        <f t="array" ref="EW6">EV6/INDEX(Exch_rates,MATCH($A6,Exch_regions2,0),MATCH(EV$1,Exch_months2,0))</f>
        <v>102.24330357142857</v>
      </c>
      <c r="EX6" s="7">
        <v>2712062.5</v>
      </c>
      <c r="EY6" s="8">
        <f t="array" ref="EY6">EX6/INDEX(Exch_rates,MATCH($A6,Exch_regions2,0),MATCH(EX$1,Exch_months2,0))</f>
        <v>96.859375</v>
      </c>
      <c r="EZ6" s="7">
        <v>2770500</v>
      </c>
      <c r="FA6" s="8">
        <f t="array" ref="FA6">EZ6/INDEX(Exch_rates,MATCH($A6,Exch_regions2,0),MATCH(EZ$1,Exch_months2,0))</f>
        <v>98.946428571428569</v>
      </c>
      <c r="FB6" s="7">
        <v>2569375</v>
      </c>
      <c r="FC6" s="8">
        <f t="array" ref="FC6">FB6/INDEX(Exch_rates,MATCH($A6,Exch_regions2,0),MATCH(FB$1,Exch_months2,0))</f>
        <v>88.599137931034477</v>
      </c>
      <c r="FD6" s="7">
        <v>2536750</v>
      </c>
      <c r="FE6" s="8">
        <f t="array" ref="FE6">FD6/INDEX(Exch_rates,MATCH($A6,Exch_regions2,0),MATCH(FD$1,Exch_months2,0))</f>
        <v>87.474137931034477</v>
      </c>
      <c r="FF6" s="7">
        <v>2398812.5</v>
      </c>
      <c r="FG6" s="8">
        <f t="array" ref="FG6">FF6/INDEX(Exch_rates,MATCH($A6,Exch_regions2,0),MATCH(FF$1,Exch_months2,0))</f>
        <v>89.675233644859816</v>
      </c>
      <c r="FH6" s="7">
        <v>2483600</v>
      </c>
      <c r="FI6" s="8">
        <f t="array" ref="FI6">FH6/INDEX(Exch_rates,MATCH($A6,Exch_regions2,0),MATCH(FH$1,Exch_months2,0))</f>
        <v>94.075757575757578</v>
      </c>
      <c r="FJ6" s="7">
        <v>2806750</v>
      </c>
      <c r="FK6" s="8">
        <f t="array" ref="FK6">FJ6/INDEX(Exch_rates,MATCH($A6,Exch_regions2,0),MATCH(FJ$1,Exch_months2,0))</f>
        <v>103.95370370370371</v>
      </c>
      <c r="FL6" s="7">
        <v>2907500</v>
      </c>
      <c r="FM6" s="8">
        <f t="array" ref="FM6">FL6/INDEX(Exch_rates,MATCH($A6,Exch_regions2,0),MATCH(FL$1,Exch_months2,0))</f>
        <v>103.83928571428571</v>
      </c>
      <c r="FN6" s="7">
        <v>2760687.5</v>
      </c>
      <c r="FO6" s="8">
        <f t="array" ref="FO6">FN6/INDEX(Exch_rates,MATCH($A6,Exch_regions2,0),MATCH(FN$1,Exch_months2,0))</f>
        <v>98.595982142857139</v>
      </c>
      <c r="FP6" s="7">
        <v>2655437.5</v>
      </c>
      <c r="FQ6" s="8">
        <f t="array" ref="FQ6">FP6/INDEX(Exch_rates,MATCH($A6,Exch_regions2,0),MATCH(FP$1,Exch_months2,0))</f>
        <v>94.837053571428569</v>
      </c>
      <c r="FR6" s="7">
        <v>2685750</v>
      </c>
      <c r="FS6" s="8">
        <f t="array" ref="FS6">FR6/INDEX(Exch_rates,MATCH($A6,Exch_regions2,0),MATCH(FR$1,Exch_months2,0))</f>
        <v>91.042372881355931</v>
      </c>
      <c r="FT6" s="7">
        <v>2691450</v>
      </c>
      <c r="FU6" s="8">
        <f t="array" ref="FU6">FT6/INDEX(Exch_rates,MATCH($A6,Exch_regions2,0),MATCH(FT$1,Exch_months2,0))</f>
        <v>89.715000000000003</v>
      </c>
      <c r="FV6" s="7">
        <v>2777750</v>
      </c>
      <c r="FW6" s="8">
        <f t="array" ref="FW6">FV6/INDEX(Exch_rates,MATCH($A6,Exch_regions2,0),MATCH(FV$1,Exch_months2,0))</f>
        <v>92.591666666666669</v>
      </c>
      <c r="FX6" s="7">
        <v>2626375</v>
      </c>
      <c r="FY6" s="8">
        <f t="array" ref="FY6">FX6/INDEX(Exch_rates,MATCH($A6,Exch_regions2,0),MATCH(FX$1,Exch_months2,0))</f>
        <v>87.545833333333334</v>
      </c>
      <c r="FZ6" s="7">
        <v>2603950</v>
      </c>
      <c r="GA6" s="8">
        <f t="array" ref="GA6">FZ6/INDEX(Exch_rates,MATCH($A6,Exch_regions2,0),MATCH(FZ$1,Exch_months2,0))</f>
        <v>85.65625</v>
      </c>
      <c r="GB6" s="7">
        <v>2693000</v>
      </c>
      <c r="GC6" s="8">
        <f t="array" ref="GC6">GB6/INDEX(Exch_rates,MATCH($A6,Exch_regions2,0),MATCH(GB$1,Exch_months2,0))</f>
        <v>86.870967741935488</v>
      </c>
      <c r="GD6" s="7">
        <v>2599500</v>
      </c>
      <c r="GE6" s="8">
        <f t="array" ref="GE6">GD6/INDEX(Exch_rates,MATCH($A6,Exch_regions2,0),MATCH(GD$1,Exch_months2,0))</f>
        <v>81.234375</v>
      </c>
      <c r="GF6" s="7">
        <v>2581350</v>
      </c>
      <c r="GG6" s="8">
        <f t="array" ref="GG6">GF6/INDEX(Exch_rates,MATCH($A6,Exch_regions2,0),MATCH(GF$1,Exch_months2,0))</f>
        <v>80.667187499999997</v>
      </c>
      <c r="GH6" s="7">
        <v>2587812.5</v>
      </c>
      <c r="GI6" s="8">
        <f t="array" ref="GI6">GH6/INDEX(Exch_rates,MATCH($A6,Exch_regions2,0),MATCH(GH$1,Exch_months2,0))</f>
        <v>77.248134328358205</v>
      </c>
      <c r="GJ6" s="7">
        <v>2453250</v>
      </c>
      <c r="GK6" s="8">
        <f t="array" ref="GK6">GJ6/INDEX(Exch_rates,MATCH($A6,Exch_regions2,0),MATCH(GJ$1,Exch_months2,0))</f>
        <v>71.627737226277375</v>
      </c>
      <c r="GL6" s="7">
        <v>2355312.5</v>
      </c>
      <c r="GM6" s="8">
        <f t="array" ref="GM6">GL6/INDEX(Exch_rates,MATCH($A6,Exch_regions2,0),MATCH(GL$1,Exch_months2,0))</f>
        <v>70.83646616541354</v>
      </c>
      <c r="GN6" s="7">
        <v>2583625</v>
      </c>
      <c r="GO6" s="8">
        <f t="array" ref="GO6">GN6/INDEX(Exch_rates,MATCH($A6,Exch_regions2,0),MATCH(GN$1,Exch_months2,0))</f>
        <v>84.709016393442624</v>
      </c>
      <c r="GP6" s="7">
        <v>2707687.5</v>
      </c>
      <c r="GQ6" s="8">
        <f t="array" ref="GQ6">GP6/INDEX(Exch_rates,MATCH($A6,Exch_regions2,0),MATCH(GP$1,Exch_months2,0))</f>
        <v>81.434210526315795</v>
      </c>
      <c r="GR6" s="7">
        <v>2779900</v>
      </c>
      <c r="GS6" s="8">
        <f t="array" ref="GS6">GR6/INDEX(Exch_rates,MATCH($A6,Exch_regions2,0),MATCH(GR$1,Exch_months2,0))</f>
        <v>84.239393939393935</v>
      </c>
      <c r="GT6" s="7">
        <v>2885375</v>
      </c>
      <c r="GU6" s="8">
        <f t="array" ref="GU6">GT6/INDEX(Exch_rates,MATCH($A6,Exch_regions2,0),MATCH(GT$1,Exch_months2,0))</f>
        <v>86.778195488721806</v>
      </c>
      <c r="GV6" s="7">
        <v>2860500</v>
      </c>
      <c r="GW6" s="8">
        <f t="array" ref="GW6">GV6/INDEX(Exch_rates,MATCH($A6,Exch_regions2,0),MATCH(GV$1,Exch_months2,0))</f>
        <v>84.132352941176464</v>
      </c>
      <c r="GX6" s="7">
        <v>3013375</v>
      </c>
      <c r="GY6" s="8">
        <f t="array" ref="GY6">GX6/INDEX(Exch_rates,MATCH($A6,Exch_regions2,0),MATCH(GX$1,Exch_months2,0))</f>
        <v>86.096428571428575</v>
      </c>
      <c r="GZ6" s="7">
        <v>3087437.5</v>
      </c>
      <c r="HA6" s="8">
        <f t="array" ref="HA6">GZ6/INDEX(Exch_rates,MATCH($A6,Exch_regions2,0),MATCH(GZ$1,Exch_months2,0))</f>
        <v>90.806985294117652</v>
      </c>
      <c r="HB6" s="7">
        <v>3133625</v>
      </c>
      <c r="HC6" s="8">
        <f t="array" ref="HC6">HB6/INDEX(Exch_rates,MATCH($A6,Exch_regions2,0),MATCH(HB$1,Exch_months2,0))</f>
        <v>94.958333333333329</v>
      </c>
      <c r="HD6" s="7">
        <v>2986312.5</v>
      </c>
      <c r="HE6" s="8">
        <f t="array" ref="HE6">HD6/INDEX(Exch_rates,MATCH($A6,Exch_regions2,0),MATCH(HD$1,Exch_months2,0))</f>
        <v>89.143656716417908</v>
      </c>
      <c r="HF6" s="7">
        <v>2938031.25</v>
      </c>
      <c r="HG6" s="8">
        <f t="array" ref="HG6">HF6/INDEX(Exch_rates,MATCH($A6,Exch_regions2,0),MATCH(HF$1,Exch_months2,0))</f>
        <v>86.412683823529406</v>
      </c>
      <c r="HH6" s="7">
        <v>2852687.5</v>
      </c>
      <c r="HI6" s="8">
        <f t="array" ref="HI6">HH6/INDEX(Exch_rates,MATCH($A6,Exch_regions2,0),MATCH(HH$1,Exch_months2,0))</f>
        <v>82.686594202898547</v>
      </c>
      <c r="HJ6" s="7">
        <v>2807950</v>
      </c>
      <c r="HK6" s="8">
        <f t="array" ref="HK6">HJ6/INDEX(Exch_rates,MATCH($A6,Exch_regions2,0),MATCH(HJ$1,Exch_months2,0))</f>
        <v>80.227142857142852</v>
      </c>
      <c r="HL6" s="7">
        <v>2633875</v>
      </c>
      <c r="HM6" s="8">
        <f t="array" ref="HM6">HL6/INDEX(Exch_rates,MATCH($A6,Exch_regions2,0),MATCH(HL$1,Exch_months2,0))</f>
        <v>73.163194444444443</v>
      </c>
      <c r="HN6" s="8">
        <v>2676650</v>
      </c>
      <c r="HO6" s="8">
        <f t="array" ref="HO6">HN6/INDEX(Exch_rates,MATCH($A6,Exch_regions2,0),MATCH(HN$1,Exch_months2,0))</f>
        <v>73.534340659340657</v>
      </c>
      <c r="HP6" s="8">
        <v>2962968.75</v>
      </c>
      <c r="HQ6" s="8">
        <f t="array" ref="HQ6">HP6/INDEX(Exch_rates,MATCH($A6,Exch_regions2,0),MATCH(HP$1,Exch_months2,0))</f>
        <v>78.230198019801975</v>
      </c>
      <c r="HR6" s="8">
        <v>2698562.5</v>
      </c>
      <c r="HS6" s="8">
        <f t="array" ref="HS6">HR6/INDEX(Exch_rates,MATCH($A6,Exch_regions2,0),MATCH(HR$1,Exch_months2,0))</f>
        <v>71.014802631578945</v>
      </c>
      <c r="HT6" s="8">
        <v>2766650</v>
      </c>
      <c r="HU6" s="8">
        <f t="array" ref="HU6">HT6/INDEX(Exch_rates,MATCH($A6,Exch_regions2,0),MATCH(HT$1,Exch_months2,0))</f>
        <v>72.806578947368422</v>
      </c>
      <c r="HV6" s="8">
        <v>2869500</v>
      </c>
      <c r="HW6" s="8">
        <f t="array" ref="HW6">HV6/INDEX(Exch_rates,MATCH($A6,Exch_regions2,0),MATCH(HV$1,Exch_months2,0))</f>
        <v>74.051612903225802</v>
      </c>
      <c r="HX6" s="8">
        <v>2927175</v>
      </c>
      <c r="HY6" s="8">
        <f t="array" ref="HY6">HX6/INDEX(Exch_rates,MATCH($A6,Exch_regions2,0),MATCH(HX$1,Exch_months2,0))</f>
        <v>73.732367758186399</v>
      </c>
      <c r="HZ6" s="8">
        <v>2951875</v>
      </c>
      <c r="IA6" s="8">
        <f t="array" ref="IA6">HZ6/INDEX(Exch_rates,MATCH($A6,Exch_regions2,0),MATCH(HZ$1,Exch_months2,0))</f>
        <v>73.796875</v>
      </c>
      <c r="IB6" s="8">
        <v>2875375</v>
      </c>
      <c r="IC6" s="8">
        <f t="array" ref="IC6">IB6/INDEX(Exch_rates,MATCH($A6,Exch_regions2,0),MATCH(IB$1,Exch_months2,0))</f>
        <v>71.884375000000006</v>
      </c>
      <c r="ID6" s="8">
        <v>3210218.75</v>
      </c>
      <c r="IE6" s="8">
        <f t="array" ref="IE6">ID6/INDEX(Exch_rates,MATCH($A6,Exch_regions2,0),MATCH(ID$1,Exch_months2,0))</f>
        <v>78.778374233128829</v>
      </c>
      <c r="IF6" s="8">
        <v>3431968.75</v>
      </c>
      <c r="IG6" s="8">
        <f t="array" ref="IG6">IF6/INDEX(Exch_rates,MATCH($A6,Exch_regions2,0),MATCH(IF$1,Exch_months2,0))</f>
        <v>95.99912587412588</v>
      </c>
      <c r="IH6" s="8">
        <v>3388968.75</v>
      </c>
      <c r="II6" s="8">
        <f t="array" ref="II6">IH6/INDEX(Exch_rates,MATCH($A6,Exch_regions2,0),MATCH(IH$1,Exch_months2,0))</f>
        <v>96.140957446808514</v>
      </c>
      <c r="IJ6" s="8">
        <v>3511281.25</v>
      </c>
      <c r="IK6" s="8">
        <f t="array" ref="IK6">IJ6/INDEX(Exch_rates,MATCH($A6,Exch_regions2,0),MATCH(IJ$1,Exch_months2,0))</f>
        <v>80.719109195402297</v>
      </c>
      <c r="IL6" s="8">
        <v>3579146</v>
      </c>
      <c r="IM6" s="8">
        <f t="array" ref="IM6">IL6/INDEX(Exch_rates,MATCH($A6,Exch_regions2,0),MATCH(IL$1,Exch_months2,0))</f>
        <v>85.2177619047619</v>
      </c>
      <c r="IN6" s="8">
        <v>3740875</v>
      </c>
      <c r="IO6" s="8">
        <f t="array" ref="IO6">IN6/INDEX(Exch_rates,MATCH($A6,Exch_regions2,0),MATCH(IN$1,Exch_months2,0))</f>
        <v>88.541420118343197</v>
      </c>
      <c r="IP6" s="8">
        <v>3996175</v>
      </c>
      <c r="IQ6" s="8">
        <f t="array" ref="IQ6">IP6/INDEX(Exch_rates,MATCH($A6,Exch_regions2,0),MATCH(IP$1,Exch_months2,0))</f>
        <v>93.806924882629104</v>
      </c>
      <c r="IR6" s="8">
        <v>4355406.25</v>
      </c>
      <c r="IS6" s="8">
        <f t="array" ref="IS6">IR6/INDEX(Exch_rates,MATCH($A6,Exch_regions2,0),MATCH(IR$1,Exch_months2,0))</f>
        <v>103.70014880952381</v>
      </c>
      <c r="IT6" s="8">
        <v>4305375</v>
      </c>
      <c r="IU6" s="8">
        <f t="array" ref="IU6">IT6/INDEX(Exch_rates,MATCH($A6,Exch_regions2,0),MATCH(IT$1,Exch_months2,0))</f>
        <v>103.12275449101796</v>
      </c>
      <c r="IV6" s="7">
        <v>4261500</v>
      </c>
      <c r="IW6" s="8">
        <f t="array" ref="IW6">IV6/INDEX(Exch_rates,MATCH($A6,Exch_regions2,0),MATCH(IV$1,Exch_months2,0))</f>
        <v>102.43990384615384</v>
      </c>
      <c r="IX6" s="8">
        <v>4455093.75</v>
      </c>
      <c r="IY6" s="8">
        <f t="array" ref="IY6">IX6/INDEX(Exch_rates,MATCH($A6,Exch_regions2,0),MATCH(IX$1,Exch_months2,0))</f>
        <v>106.07366071428571</v>
      </c>
      <c r="IZ6" s="8">
        <v>4458843.75</v>
      </c>
      <c r="JA6" s="8">
        <f t="array" ref="JA6">IZ6/INDEX(Exch_rates,MATCH($A6,Exch_regions2,0),MATCH(IZ$1,Exch_months2,0))</f>
        <v>106.16294642857143</v>
      </c>
      <c r="JB6" s="8">
        <v>4680925</v>
      </c>
      <c r="JC6" s="8">
        <f t="array" ref="JC6">JB6/INDEX(Exch_rates,MATCH($A6,Exch_regions2,0),MATCH(JB$1,Exch_months2,0))</f>
        <v>111.45059523809523</v>
      </c>
      <c r="JD6" s="8">
        <v>4838906.25</v>
      </c>
      <c r="JE6" s="8">
        <f t="array" ref="JE6">JD6/INDEX(Exch_rates,MATCH($A6,Exch_regions2,0),MATCH(JD$1,Exch_months2,0))</f>
        <v>115.21205357142857</v>
      </c>
      <c r="JF6" s="8">
        <v>4594050</v>
      </c>
      <c r="JG6" s="8">
        <f t="array" ref="JG6">JF6/INDEX(Exch_rates,MATCH($A6,Exch_regions2,0),MATCH(JF$1,Exch_months2,0))</f>
        <v>109.38214285714285</v>
      </c>
      <c r="JH6" s="8">
        <v>4729875</v>
      </c>
      <c r="JI6" s="8">
        <f t="array" ref="JI6">JH6/INDEX(Exch_rates,MATCH($A6,Exch_regions2,0),MATCH(JH$1,Exch_months2,0))</f>
        <v>112.61607142857143</v>
      </c>
      <c r="JJ6" s="8">
        <v>4849750</v>
      </c>
      <c r="JK6" s="8">
        <f t="array" ref="JK6">JJ6/INDEX(Exch_rates,MATCH($A6,Exch_regions2,0),MATCH(JJ$1,Exch_months2,0))</f>
        <v>115.4702380952381</v>
      </c>
      <c r="JL6" s="8">
        <v>5308375</v>
      </c>
      <c r="JM6" s="8">
        <f t="array" ref="JM6">JL6/INDEX(Exch_rates,MATCH($A6,Exch_regions2,0),MATCH(JL$1,Exch_months2,0))</f>
        <v>126.38988095238095</v>
      </c>
      <c r="JN6" s="8">
        <v>5298000</v>
      </c>
      <c r="JO6" s="8">
        <f t="array" ref="JO6">JN6/INDEX(Exch_rates,MATCH($A6,Exch_regions2,0),MATCH(JN$1,Exch_months2,0))</f>
        <v>126.14285714285714</v>
      </c>
      <c r="JP6" s="8">
        <v>5334750</v>
      </c>
      <c r="JQ6" s="8">
        <f t="array" ref="JQ6">JP6/INDEX(Exch_rates,MATCH($A6,Exch_regions2,0),MATCH(JP$1,Exch_months2,0))</f>
        <v>127.01785714285714</v>
      </c>
      <c r="JR6" s="8">
        <v>5731687.5</v>
      </c>
      <c r="JS6" s="8">
        <f t="shared" si="0"/>
        <v>136.46875</v>
      </c>
      <c r="JT6" s="8">
        <v>6047600</v>
      </c>
      <c r="JU6" s="8">
        <f t="shared" si="0"/>
        <v>143.99047619047619</v>
      </c>
      <c r="JV6" s="8">
        <v>5681875</v>
      </c>
      <c r="JW6" s="8">
        <f t="shared" si="0"/>
        <v>135.2827380952381</v>
      </c>
      <c r="JX6" s="8">
        <v>5477100</v>
      </c>
      <c r="JY6" s="8">
        <f t="shared" si="0"/>
        <v>130.40714285714284</v>
      </c>
      <c r="JZ6" s="8">
        <v>4928937.5</v>
      </c>
      <c r="KA6" s="8">
        <f t="shared" si="0"/>
        <v>117.21611177170035</v>
      </c>
      <c r="KB6" s="8">
        <v>4746350</v>
      </c>
      <c r="KC6" s="8">
        <f t="shared" si="0"/>
        <v>113.00833333333334</v>
      </c>
      <c r="KD6" s="8">
        <v>4727700</v>
      </c>
      <c r="KE6" s="8">
        <f t="shared" si="0"/>
        <v>112.56428571428572</v>
      </c>
      <c r="KF6" s="8">
        <v>4826250</v>
      </c>
      <c r="KG6" s="8">
        <f t="shared" si="0"/>
        <v>114.91071428571429</v>
      </c>
      <c r="KH6" s="8">
        <v>4978125</v>
      </c>
      <c r="KI6" s="8">
        <f t="shared" si="0"/>
        <v>118.52678571428571</v>
      </c>
      <c r="KJ6" s="8">
        <v>4960500</v>
      </c>
      <c r="KK6" s="8">
        <f t="shared" si="0"/>
        <v>118.10714285714286</v>
      </c>
      <c r="KL6" s="8">
        <v>4768260</v>
      </c>
      <c r="KM6" s="8">
        <f t="shared" si="0"/>
        <v>113.53</v>
      </c>
      <c r="KN6" s="8">
        <v>4727625</v>
      </c>
      <c r="KO6" s="8">
        <f t="shared" si="0"/>
        <v>112.5625</v>
      </c>
      <c r="KP6" s="8">
        <v>4896950</v>
      </c>
      <c r="KQ6" s="8">
        <f t="shared" si="0"/>
        <v>116.59404761904761</v>
      </c>
      <c r="KR6" s="8">
        <v>4625093.75</v>
      </c>
      <c r="KS6" s="8">
        <f t="shared" si="0"/>
        <v>110.12127976190476</v>
      </c>
      <c r="KT6" s="8">
        <v>4916843.75</v>
      </c>
      <c r="KU6" s="8">
        <f t="shared" ref="KU6:KU20" si="4">KT6/INDEX(Exch_rates,MATCH($A6,Exch_regions2,0),MATCH(KT$1,Exch_months2,0))</f>
        <v>117.06770833333333</v>
      </c>
      <c r="KV6" s="8">
        <v>4914850</v>
      </c>
      <c r="KW6" s="8">
        <f t="shared" si="1"/>
        <v>117.0202380952381</v>
      </c>
      <c r="KX6" s="8">
        <v>4824312.5</v>
      </c>
      <c r="KY6" s="8">
        <f t="shared" si="1"/>
        <v>114.86458333333333</v>
      </c>
      <c r="KZ6" s="8">
        <v>4652500</v>
      </c>
      <c r="LA6" s="8">
        <f t="shared" si="1"/>
        <v>110.77380952380952</v>
      </c>
      <c r="LB6" s="8">
        <v>4593375</v>
      </c>
      <c r="LC6" s="8">
        <f t="shared" si="1"/>
        <v>109.36607142857143</v>
      </c>
      <c r="LD6" s="8">
        <v>4635441.25</v>
      </c>
      <c r="LE6" s="8">
        <f t="shared" si="1"/>
        <v>110.36764880952381</v>
      </c>
      <c r="LF6" s="8">
        <v>4484250</v>
      </c>
      <c r="LG6" s="8">
        <f t="shared" si="2"/>
        <v>106.76785714285714</v>
      </c>
      <c r="LH6" s="8">
        <v>4447000</v>
      </c>
      <c r="LI6" s="8">
        <f>LH6/INDEX(Exch_Rate_Data1,MATCH('Esssential Items CMB_Sorghum '!$A6,Exch_regions1,0),MATCH('Esssential Items CMB_Sorghum '!LH$1,exch_month4,0))</f>
        <v>105.88095238095238</v>
      </c>
      <c r="LJ6" s="8">
        <v>4300718.75</v>
      </c>
      <c r="LK6" s="8">
        <f>LJ6/INDEX(exch_Rate_Data2,MATCH('Esssential Items CMB_Sorghum '!$A6,Exch_regions1,0),MATCH('Esssential Items CMB_Sorghum '!LJ$1,exch_month5,0))</f>
        <v>102.39806547619048</v>
      </c>
      <c r="LL6" s="41">
        <v>4320843.75</v>
      </c>
      <c r="LM6" s="8">
        <f>LL6/INDEX(exch_Rate_Data3,MATCH('Esssential Items CMB_Sorghum '!$A6,Exch_regions1,0),MATCH('Esssential Items CMB_Sorghum '!LL$1,exch_month6,0))</f>
        <v>102.87723214285714</v>
      </c>
      <c r="LN6" s="7">
        <v>4495725</v>
      </c>
      <c r="LO6" s="7">
        <f>LN6/INDEX(Exchange_rate4,MATCH('Esssential Items CMB_Sorghum '!$A6,Exch_regions1,0),MATCH('Esssential Items CMB_Sorghum '!LN$1,exch_month7,0))</f>
        <v>107.04107142857143</v>
      </c>
      <c r="LP6" s="7">
        <v>4954312.5</v>
      </c>
      <c r="LQ6" s="7">
        <f>LP6/INDEX(Exchange_rate5,MATCH('Esssential Items CMB_Sorghum '!$A6,Exch_regions1,0),MATCH('Esssential Items CMB_Sorghum '!LP$1,exch_month8,0))</f>
        <v>117.95982142857143</v>
      </c>
      <c r="LR6" s="7">
        <v>4763350</v>
      </c>
      <c r="LS6" s="7">
        <f>LR6/INDEX(Exchange_rate6,MATCH('Esssential Items CMB_Sorghum '!$A6,Exch_regions1,0),MATCH('Esssential Items CMB_Sorghum '!LR$1,exch_month9,0))</f>
        <v>113.41309523809524</v>
      </c>
      <c r="LT6" s="7">
        <v>4553006.25</v>
      </c>
      <c r="LU6" s="7">
        <f>LT6/INDEX(Exchange_rate7,MATCH('Esssential Items CMB_Sorghum '!$A6,Exch_regions1,0),MATCH('Esssential Items CMB_Sorghum '!LT$1,exch_month10,0))</f>
        <v>108.40491071428572</v>
      </c>
      <c r="LV6" s="7">
        <v>4771500</v>
      </c>
      <c r="LW6" s="7">
        <f>LV6/INDEX(exchange_rates8,MATCH('Esssential Items CMB_Sorghum '!$A6,Exch_regions1,0),MATCH('Esssential Items CMB_Sorghum '!LV$1,exch_month11,0))</f>
        <v>113.60714285714286</v>
      </c>
      <c r="LX6" s="7">
        <v>4862450</v>
      </c>
      <c r="LY6" s="7">
        <f>LX6/INDEX(exchange_rates9,MATCH('Esssential Items CMB_Sorghum '!$A6,Exch_regions1,0),MATCH('Esssential Items CMB_Sorghum '!LX$1,exch_month12,0))</f>
        <v>115.77261904761905</v>
      </c>
      <c r="LZ6" s="7">
        <v>4711750</v>
      </c>
      <c r="MA6" s="7">
        <f>LZ6/INDEX(exchange_rates10,MATCH('Esssential Items CMB_Sorghum '!$A6,Exch_regions1,0),MATCH('Esssential Items CMB_Sorghum '!LZ$1,exch_month13,0))</f>
        <v>112.18452380952381</v>
      </c>
      <c r="MB6" s="7">
        <v>4797968.75</v>
      </c>
      <c r="MC6" s="7">
        <f>MB6/INDEX(exchange_rates11,MATCH('Esssential Items CMB_Sorghum '!$A6,Exch_regions1,0),MATCH('Esssential Items CMB_Sorghum '!MB$1,exch_month14,0))</f>
        <v>114.23735119047619</v>
      </c>
      <c r="MD6" s="7">
        <v>4853093.75</v>
      </c>
      <c r="ME6" s="7">
        <f>MD6/INDEX(exchange_rates12,MATCH('Esssential Items CMB_Sorghum '!$A6,Exch_regions1,0),MATCH('Esssential Items CMB_Sorghum '!MD$1,exch_month15,0))</f>
        <v>115.54985119047619</v>
      </c>
      <c r="MF6" s="7">
        <v>4915343.75</v>
      </c>
      <c r="MG6" s="7">
        <f>MF6/INDEX(exchange_rates13,MATCH('Esssential Items CMB_Sorghum '!$A6,Exch_regions1,0),MATCH('Esssential Items CMB_Sorghum '!MF$1,exch_month16,0))</f>
        <v>117.03199404761905</v>
      </c>
      <c r="MH6" s="7">
        <v>4842462.5</v>
      </c>
      <c r="MI6" s="7">
        <f>MH6/INDEX(exchange_rates14,MATCH('Esssential Items CMB_Sorghum '!$A6,Exch_regions1,0),MATCH('Esssential Items CMB_Sorghum '!MH$1,exch_month17,0))</f>
        <v>115.29672619047619</v>
      </c>
      <c r="MJ6" s="7">
        <v>4867350</v>
      </c>
      <c r="MK6" s="7">
        <f>MJ6/INDEX(exchange_rates15,MATCH('Esssential Items CMB_Sorghum '!$A6,Exch_regions1,0),MATCH('Esssential Items CMB_Sorghum '!MJ$1,exch_month18,0))</f>
        <v>115.88928571428572</v>
      </c>
      <c r="ML6" s="7">
        <v>4818875</v>
      </c>
      <c r="MM6" s="7">
        <f>ML6/INDEX(exchange_rates16,MATCH('Esssential Items CMB_Sorghum '!$A6,Exch_regions1,0),MATCH('Esssential Items CMB_Sorghum '!ML$1,exch_month19,0))</f>
        <v>114.73511904761905</v>
      </c>
      <c r="MN6" s="7">
        <v>4759937.5</v>
      </c>
      <c r="MO6" s="7">
        <f>MN6/INDEX(exchange_rates17,MATCH('Esssential Items CMB_Sorghum '!$A6,Exch_regions1,0),MATCH('Esssential Items CMB_Sorghum '!MN$1,exch_month20,0))</f>
        <v>113.33184523809524</v>
      </c>
      <c r="MP6" s="7">
        <v>4569812.5</v>
      </c>
      <c r="MQ6" s="7">
        <f>MP6/INDEX(exchange_rates18,MATCH('Esssential Items CMB_Sorghum '!$A6,Exch_regions1,0),MATCH('Esssential Items CMB_Sorghum '!MP$1,exch_month21,0))</f>
        <v>108.80505952380952</v>
      </c>
      <c r="MR6" s="7">
        <v>4568875</v>
      </c>
      <c r="MS6" s="7">
        <f>MR6/INDEX(exchange_rates19,MATCH('Esssential Items CMB_Sorghum '!$A6,Exch_regions1,0),MATCH('Esssential Items CMB_Sorghum '!MR$1,exch_month22,0))</f>
        <v>108.7827380952381</v>
      </c>
      <c r="MT6" s="40">
        <f t="shared" si="3"/>
        <v>4455835</v>
      </c>
      <c r="MU6" s="40">
        <f t="shared" si="3"/>
        <v>106.77592261904761</v>
      </c>
    </row>
    <row r="7" spans="1:359" x14ac:dyDescent="0.25">
      <c r="A7" s="14" t="s">
        <v>4</v>
      </c>
      <c r="B7" s="7">
        <v>1835625</v>
      </c>
      <c r="C7" s="8">
        <f t="array" ref="C7">B7/INDEX(Exch_rates,MATCH($A7,Exch_regions2,0),MATCH(B$1,Exch_months2,0))</f>
        <v>57.36328125</v>
      </c>
      <c r="D7" s="7">
        <v>2075000</v>
      </c>
      <c r="E7" s="8">
        <f t="array" ref="E7">D7/INDEX(Exch_rates,MATCH($A7,Exch_regions2,0),MATCH(D$1,Exch_months2,0))</f>
        <v>65.873015873015873</v>
      </c>
      <c r="F7" s="7">
        <v>2120500</v>
      </c>
      <c r="G7" s="8">
        <f t="array" ref="G7">F7/INDEX(Exch_rates,MATCH($A7,Exch_regions2,0),MATCH(F$1,Exch_months2,0))</f>
        <v>66.265625</v>
      </c>
      <c r="H7" s="7">
        <v>3119375</v>
      </c>
      <c r="I7" s="8">
        <f t="array" ref="I7">H7/INDEX(Exch_rates,MATCH($A7,Exch_regions2,0),MATCH(H$1,Exch_months2,0))</f>
        <v>99.027777777777771</v>
      </c>
      <c r="J7" s="7">
        <v>2934125</v>
      </c>
      <c r="K7" s="8">
        <f t="array" ref="K7">J7/INDEX(Exch_rates,MATCH($A7,Exch_regions2,0),MATCH(J$1,Exch_months2,0))</f>
        <v>91.69140625</v>
      </c>
      <c r="L7" s="7">
        <v>3122187.5</v>
      </c>
      <c r="M7" s="8">
        <f t="array" ref="M7">L7/INDEX(Exch_rates,MATCH($A7,Exch_regions2,0),MATCH(L$1,Exch_months2,0))</f>
        <v>97.568359375</v>
      </c>
      <c r="N7" s="7">
        <v>3345887.5</v>
      </c>
      <c r="O7" s="8">
        <f t="array" ref="O7">N7/INDEX(Exch_rates,MATCH($A7,Exch_regions2,0),MATCH(N$1,Exch_months2,0))</f>
        <v>101.77604562737642</v>
      </c>
      <c r="P7" s="7">
        <v>3055837.5</v>
      </c>
      <c r="Q7" s="8">
        <f t="array" ref="Q7">P7/INDEX(Exch_rates,MATCH($A7,Exch_regions2,0),MATCH(P$1,Exch_months2,0))</f>
        <v>100.19139344262295</v>
      </c>
      <c r="R7" s="7">
        <v>3380687.5</v>
      </c>
      <c r="S7" s="8">
        <f t="array" ref="S7">R7/INDEX(Exch_rates,MATCH($A7,Exch_regions2,0),MATCH(R$1,Exch_months2,0))</f>
        <v>106.89920948616601</v>
      </c>
      <c r="T7" s="7">
        <v>3316500</v>
      </c>
      <c r="U7" s="8">
        <f t="array" ref="U7">T7/INDEX(Exch_rates,MATCH($A7,Exch_regions2,0),MATCH(T$1,Exch_months2,0))</f>
        <v>109.63636363636364</v>
      </c>
      <c r="V7" s="7">
        <v>3226250</v>
      </c>
      <c r="W7" s="8">
        <f t="array" ref="W7">V7/INDEX(Exch_rates,MATCH($A7,Exch_regions2,0),MATCH(V$1,Exch_months2,0))</f>
        <v>109.36440677966101</v>
      </c>
      <c r="X7" s="7">
        <v>3087500</v>
      </c>
      <c r="Y7" s="8">
        <f t="array" ref="Y7">X7/INDEX(Exch_rates,MATCH($A7,Exch_regions2,0),MATCH(X$1,Exch_months2,0))</f>
        <v>110.26785714285714</v>
      </c>
      <c r="Z7" s="15">
        <v>2562250</v>
      </c>
      <c r="AA7" s="8">
        <f t="array" ref="AA7">Z7/INDEX(Exch_rates,MATCH($A7,Exch_regions2,0),MATCH(Z$1,Exch_months2,0))</f>
        <v>91.508928571428569</v>
      </c>
      <c r="AB7" s="7">
        <v>2645000</v>
      </c>
      <c r="AC7" s="8">
        <f t="array" ref="AC7">AB7/INDEX(Exch_rates,MATCH($A7,Exch_regions2,0),MATCH(AB$1,Exch_months2,0))</f>
        <v>101.73076923076923</v>
      </c>
      <c r="AD7" s="7">
        <v>2356707.5</v>
      </c>
      <c r="AE7" s="8">
        <f t="array" ref="AE7">AD7/INDEX(Exch_rates,MATCH($A7,Exch_regions2,0),MATCH(AD$1,Exch_months2,0))</f>
        <v>103.59153846153846</v>
      </c>
      <c r="AF7" s="7">
        <v>2586875</v>
      </c>
      <c r="AG7" s="8">
        <f t="array" ref="AG7">AF7/INDEX(Exch_rates,MATCH($A7,Exch_regions2,0),MATCH(AF$1,Exch_months2,0))</f>
        <v>103.47499999999999</v>
      </c>
      <c r="AH7" s="7">
        <v>2589062.5</v>
      </c>
      <c r="AI7" s="8">
        <f t="array" ref="AI7">AH7/INDEX(Exch_rates,MATCH($A7,Exch_regions2,0),MATCH(AH$1,Exch_months2,0))</f>
        <v>104.60858585858585</v>
      </c>
      <c r="AJ7" s="7">
        <v>2604375</v>
      </c>
      <c r="AK7" s="8">
        <f t="array" ref="AK7">AJ7/INDEX(Exch_rates,MATCH($A7,Exch_regions2,0),MATCH(AJ$1,Exch_months2,0))</f>
        <v>110.82446808510639</v>
      </c>
      <c r="AL7" s="7">
        <v>2643625</v>
      </c>
      <c r="AM7" s="8">
        <f t="array" ref="AM7">AL7/INDEX(Exch_rates,MATCH($A7,Exch_regions2,0),MATCH(AL$1,Exch_months2,0))</f>
        <v>130.54938271604939</v>
      </c>
      <c r="AN7" s="7">
        <v>2531875</v>
      </c>
      <c r="AO7" s="8">
        <f t="array" ref="AO7">AN7/INDEX(Exch_rates,MATCH($A7,Exch_regions2,0),MATCH(AN$1,Exch_months2,0))</f>
        <v>123.5060975609756</v>
      </c>
      <c r="AP7" s="7">
        <v>2399375</v>
      </c>
      <c r="AQ7" s="8">
        <f t="array" ref="AQ7">AP7/INDEX(Exch_rates,MATCH($A7,Exch_regions2,0),MATCH(AP$1,Exch_months2,0))</f>
        <v>112.91176470588235</v>
      </c>
      <c r="AR7" s="7">
        <v>2223100</v>
      </c>
      <c r="AS7" s="8">
        <f t="array" ref="AS7">AR7/INDEX(Exch_rates,MATCH($A7,Exch_regions2,0),MATCH(AR$1,Exch_months2,0))</f>
        <v>100.13963963963964</v>
      </c>
      <c r="AT7" s="7">
        <v>2127000</v>
      </c>
      <c r="AU7" s="8">
        <f t="array" ref="AU7">AT7/INDEX(Exch_rates,MATCH($A7,Exch_regions2,0),MATCH(AT$1,Exch_months2,0))</f>
        <v>93.494505494505489</v>
      </c>
      <c r="AV7" s="7">
        <v>2099100</v>
      </c>
      <c r="AW7" s="8">
        <f t="array" ref="AW7">AV7/INDEX(Exch_rates,MATCH($A7,Exch_regions2,0),MATCH(AV$1,Exch_months2,0))</f>
        <v>93.293333333333337</v>
      </c>
      <c r="AX7" s="7">
        <v>2119750</v>
      </c>
      <c r="AY7" s="8">
        <f t="array" ref="AY7">AX7/INDEX(Exch_rates,MATCH($A7,Exch_regions2,0),MATCH(AX$1,Exch_months2,0))</f>
        <v>94.211111111111109</v>
      </c>
      <c r="AZ7" s="7">
        <v>2196250</v>
      </c>
      <c r="BA7" s="8">
        <f t="array" ref="BA7">AZ7/INDEX(Exch_rates,MATCH($A7,Exch_regions2,0),MATCH(AZ$1,Exch_months2,0))</f>
        <v>99.829545454545453</v>
      </c>
      <c r="BB7" s="7">
        <v>2026000</v>
      </c>
      <c r="BC7" s="8">
        <f t="array" ref="BC7">BB7/INDEX(Exch_rates,MATCH($A7,Exch_regions2,0),MATCH(BB$1,Exch_months2,0))</f>
        <v>96.476190476190482</v>
      </c>
      <c r="BD7" s="7">
        <v>1988400</v>
      </c>
      <c r="BE7" s="8">
        <f t="array" ref="BE7">BD7/INDEX(Exch_rates,MATCH($A7,Exch_regions2,0),MATCH(BD$1,Exch_months2,0))</f>
        <v>92.915887850467286</v>
      </c>
      <c r="BF7" s="7">
        <v>1940687.5</v>
      </c>
      <c r="BG7" s="8">
        <f t="array" ref="BG7">BF7/INDEX(Exch_rates,MATCH($A7,Exch_regions2,0),MATCH(BF$1,Exch_months2,0))</f>
        <v>92.413690476190482</v>
      </c>
      <c r="BH7" s="7">
        <v>2146375</v>
      </c>
      <c r="BI7" s="8">
        <f t="array" ref="BI7">BH7/INDEX(Exch_rates,MATCH($A7,Exch_regions2,0),MATCH(BH$1,Exch_months2,0))</f>
        <v>102.20833333333333</v>
      </c>
      <c r="BJ7" s="7">
        <v>2164125</v>
      </c>
      <c r="BK7" s="8">
        <f t="array" ref="BK7">BJ7/INDEX(Exch_rates,MATCH($A7,Exch_regions2,0),MATCH(BJ$1,Exch_months2,0))</f>
        <v>103.05357142857143</v>
      </c>
      <c r="BL7" s="7">
        <v>2239812.5</v>
      </c>
      <c r="BM7" s="8">
        <f t="array" ref="BM7">BL7/INDEX(Exch_rates,MATCH($A7,Exch_regions2,0),MATCH(BL$1,Exch_months2,0))</f>
        <v>101.80965909090909</v>
      </c>
      <c r="BN7" s="7">
        <v>2306975</v>
      </c>
      <c r="BO7" s="8">
        <f t="array" ref="BO7">BN7/INDEX(Exch_rates,MATCH($A7,Exch_regions2,0),MATCH(BN$1,Exch_months2,0))</f>
        <v>101.18311403508773</v>
      </c>
      <c r="BP7" s="7">
        <v>2278375</v>
      </c>
      <c r="BQ7" s="8">
        <f t="array" ref="BQ7">BP7/INDEX(Exch_rates,MATCH($A7,Exch_regions2,0),MATCH(BP$1,Exch_months2,0))</f>
        <v>102.39887640449439</v>
      </c>
      <c r="BR7" s="7">
        <v>2263187.5</v>
      </c>
      <c r="BS7" s="8">
        <f t="array" ref="BS7">BR7/INDEX(Exch_rates,MATCH($A7,Exch_regions2,0),MATCH(BR$1,Exch_months2,0))</f>
        <v>102.87215909090909</v>
      </c>
      <c r="BT7" s="7">
        <v>2277500</v>
      </c>
      <c r="BU7" s="8">
        <f t="array" ref="BU7">BT7/INDEX(Exch_rates,MATCH($A7,Exch_regions2,0),MATCH(BT$1,Exch_months2,0))</f>
        <v>103.52272727272727</v>
      </c>
      <c r="BV7" s="7">
        <v>2198125</v>
      </c>
      <c r="BW7" s="8">
        <f t="array" ref="BW7">BV7/INDEX(Exch_rates,MATCH($A7,Exch_regions2,0),MATCH(BV$1,Exch_months2,0))</f>
        <v>99.914772727272734</v>
      </c>
      <c r="BX7" s="7">
        <v>2268500</v>
      </c>
      <c r="BY7" s="8">
        <f t="array" ref="BY7">BX7/INDEX(Exch_rates,MATCH($A7,Exch_regions2,0),MATCH(BX$1,Exch_months2,0))</f>
        <v>103.11363636363636</v>
      </c>
      <c r="BZ7" s="7">
        <v>2286800</v>
      </c>
      <c r="CA7" s="8">
        <f t="array" ref="CA7">BZ7/INDEX(Exch_rates,MATCH($A7,Exch_regions2,0),MATCH(BZ$1,Exch_months2,0))</f>
        <v>103.94545454545455</v>
      </c>
      <c r="CB7" s="7">
        <v>2286625</v>
      </c>
      <c r="CC7" s="8">
        <f t="array" ref="CC7">CB7/INDEX(Exch_rates,MATCH($A7,Exch_regions2,0),MATCH(CB$1,Exch_months2,0))</f>
        <v>103.9375</v>
      </c>
      <c r="CD7" s="7">
        <v>2311500</v>
      </c>
      <c r="CE7" s="8">
        <f t="array" ref="CE7">CD7/INDEX(Exch_rates,MATCH($A7,Exch_regions2,0),MATCH(CD$1,Exch_months2,0))</f>
        <v>105.06818181818181</v>
      </c>
      <c r="CF7" s="7">
        <v>2331000</v>
      </c>
      <c r="CG7" s="8">
        <f t="array" ref="CG7">CF7/INDEX(Exch_rates,MATCH($A7,Exch_regions2,0),MATCH(CF$1,Exch_months2,0))</f>
        <v>105.95454545454545</v>
      </c>
      <c r="CH7" s="7">
        <v>2208750</v>
      </c>
      <c r="CI7" s="8">
        <f t="array" ref="CI7">CH7/INDEX(Exch_rates,MATCH($A7,Exch_regions2,0),MATCH(CH$1,Exch_months2,0))</f>
        <v>100.39772727272727</v>
      </c>
      <c r="CJ7" s="7">
        <v>2252750</v>
      </c>
      <c r="CK7" s="8">
        <f t="array" ref="CK7">CJ7/INDEX(Exch_rates,MATCH($A7,Exch_regions2,0),MATCH(CJ$1,Exch_months2,0))</f>
        <v>100.12222222222222</v>
      </c>
      <c r="CL7" s="7">
        <v>2385312.5</v>
      </c>
      <c r="CM7" s="8">
        <f t="array" ref="CM7">CL7/INDEX(Exch_rates,MATCH($A7,Exch_regions2,0),MATCH(CL$1,Exch_months2,0))</f>
        <v>108.42329545454545</v>
      </c>
      <c r="CN7" s="7">
        <v>2404437.5</v>
      </c>
      <c r="CO7" s="8">
        <f t="array" ref="CO7">CN7/INDEX(Exch_rates,MATCH($A7,Exch_regions2,0),MATCH(CN$1,Exch_months2,0))</f>
        <v>109.29261363636364</v>
      </c>
      <c r="CP7" s="7">
        <v>2443500</v>
      </c>
      <c r="CQ7" s="8">
        <f t="array" ref="CQ7">CP7/INDEX(Exch_rates,MATCH($A7,Exch_regions2,0),MATCH(CP$1,Exch_months2,0))</f>
        <v>111.06818181818181</v>
      </c>
      <c r="CR7" s="7">
        <v>2439500</v>
      </c>
      <c r="CS7" s="8">
        <f t="array" ref="CS7">CR7/INDEX(Exch_rates,MATCH($A7,Exch_regions2,0),MATCH(CR$1,Exch_months2,0))</f>
        <v>110.88636363636364</v>
      </c>
      <c r="CT7" s="7">
        <v>2324875</v>
      </c>
      <c r="CU7" s="8">
        <f t="array" ref="CU7">CT7/INDEX(Exch_rates,MATCH($A7,Exch_regions2,0),MATCH(CT$1,Exch_months2,0))</f>
        <v>105.67613636363636</v>
      </c>
      <c r="CV7" s="7">
        <v>2257875</v>
      </c>
      <c r="CW7" s="8">
        <f t="array" ref="CW7">CV7/INDEX(Exch_rates,MATCH($A7,Exch_regions2,0),MATCH(CV$1,Exch_months2,0))</f>
        <v>102.63068181818181</v>
      </c>
      <c r="CX7" s="7">
        <v>2319350</v>
      </c>
      <c r="CY7" s="8">
        <f t="array" ref="CY7">CX7/INDEX(Exch_rates,MATCH($A7,Exch_regions2,0),MATCH(CX$1,Exch_months2,0))</f>
        <v>105.425</v>
      </c>
      <c r="CZ7" s="7">
        <v>2339250</v>
      </c>
      <c r="DA7" s="8">
        <f t="array" ref="DA7">CZ7/INDEX(Exch_rates,MATCH($A7,Exch_regions2,0),MATCH(CZ$1,Exch_months2,0))</f>
        <v>106.32954545454545</v>
      </c>
      <c r="DB7" s="7">
        <v>2229562.5</v>
      </c>
      <c r="DC7" s="8">
        <f t="array" ref="DC7">DB7/INDEX(Exch_rates,MATCH($A7,Exch_regions2,0),MATCH(DB$1,Exch_months2,0))</f>
        <v>96.9375</v>
      </c>
      <c r="DD7" s="7">
        <v>2304875</v>
      </c>
      <c r="DE7" s="8">
        <f t="array" ref="DE7">DD7/INDEX(Exch_rates,MATCH($A7,Exch_regions2,0),MATCH(DD$1,Exch_months2,0))</f>
        <v>102.43888888888888</v>
      </c>
      <c r="DF7" s="7">
        <v>2316500</v>
      </c>
      <c r="DG7" s="8">
        <f t="array" ref="DG7">DF7/INDEX(Exch_rates,MATCH($A7,Exch_regions2,0),MATCH(DF$1,Exch_months2,0))</f>
        <v>102.95555555555555</v>
      </c>
      <c r="DH7" s="7">
        <v>2253250</v>
      </c>
      <c r="DI7" s="8">
        <f t="array" ref="DI7">DH7/INDEX(Exch_rates,MATCH($A7,Exch_regions2,0),MATCH(DH$1,Exch_months2,0))</f>
        <v>102.42045454545455</v>
      </c>
      <c r="DJ7" s="7">
        <v>2298875</v>
      </c>
      <c r="DK7" s="8">
        <f t="array" ref="DK7">DJ7/INDEX(Exch_rates,MATCH($A7,Exch_regions2,0),MATCH(DJ$1,Exch_months2,0))</f>
        <v>104.49431818181819</v>
      </c>
      <c r="DL7" s="7">
        <v>2373125</v>
      </c>
      <c r="DM7" s="8">
        <f t="array" ref="DM7">DL7/INDEX(Exch_rates,MATCH($A7,Exch_regions2,0),MATCH(DL$1,Exch_months2,0))</f>
        <v>107.86931818181819</v>
      </c>
      <c r="DN7" s="7">
        <v>2416562.5</v>
      </c>
      <c r="DO7" s="8">
        <f t="array" ref="DO7">DN7/INDEX(Exch_rates,MATCH($A7,Exch_regions2,0),MATCH(DN$1,Exch_months2,0))</f>
        <v>106.22252747252747</v>
      </c>
      <c r="DP7" s="7">
        <v>2523187.5</v>
      </c>
      <c r="DQ7" s="8">
        <f t="array" ref="DQ7">DP7/INDEX(Exch_rates,MATCH($A7,Exch_regions2,0),MATCH(DP$1,Exch_months2,0))</f>
        <v>110.90934065934066</v>
      </c>
      <c r="DR7" s="7">
        <v>2494500</v>
      </c>
      <c r="DS7" s="8">
        <f t="array" ref="DS7">DR7/INDEX(Exch_rates,MATCH($A7,Exch_regions2,0),MATCH(DR$1,Exch_months2,0))</f>
        <v>109.64835164835165</v>
      </c>
      <c r="DT7" s="7">
        <v>2528000</v>
      </c>
      <c r="DU7" s="8">
        <f t="array" ref="DU7">DT7/INDEX(Exch_rates,MATCH($A7,Exch_regions2,0),MATCH(DT$1,Exch_months2,0))</f>
        <v>114.90909090909091</v>
      </c>
      <c r="DV7" s="7">
        <v>2556875</v>
      </c>
      <c r="DW7" s="8">
        <f t="array" ref="DW7">DV7/INDEX(Exch_rates,MATCH($A7,Exch_regions2,0),MATCH(DV$1,Exch_months2,0))</f>
        <v>116.22159090909091</v>
      </c>
      <c r="DX7" s="7">
        <v>2635375</v>
      </c>
      <c r="DY7" s="8">
        <f t="array" ref="DY7">DX7/INDEX(Exch_rates,MATCH($A7,Exch_regions2,0),MATCH(DX$1,Exch_months2,0))</f>
        <v>119.78977272727273</v>
      </c>
      <c r="DZ7" s="7">
        <v>2474250</v>
      </c>
      <c r="EA7" s="8">
        <f t="array" ref="EA7">DZ7/INDEX(Exch_rates,MATCH($A7,Exch_regions2,0),MATCH(DZ$1,Exch_months2,0))</f>
        <v>103.09375</v>
      </c>
      <c r="EB7" s="7">
        <v>2413250</v>
      </c>
      <c r="EC7" s="8">
        <f t="array" ref="EC7">EB7/INDEX(Exch_rates,MATCH($A7,Exch_regions2,0),MATCH(EB$1,Exch_months2,0))</f>
        <v>99.515463917525778</v>
      </c>
      <c r="ED7" s="7">
        <v>2524500</v>
      </c>
      <c r="EE7" s="8">
        <f t="array" ref="EE7">ED7/INDEX(Exch_rates,MATCH($A7,Exch_regions2,0),MATCH(ED$1,Exch_months2,0))</f>
        <v>105.1875</v>
      </c>
      <c r="EF7" s="7">
        <v>2557750</v>
      </c>
      <c r="EG7" s="8">
        <f t="array" ref="EG7">EF7/INDEX(Exch_rates,MATCH($A7,Exch_regions2,0),MATCH(EF$1,Exch_months2,0))</f>
        <v>106.57291666666667</v>
      </c>
      <c r="EH7" s="7">
        <v>2529250</v>
      </c>
      <c r="EI7" s="8">
        <f t="array" ref="EI7">EH7/INDEX(Exch_rates,MATCH($A7,Exch_regions2,0),MATCH(EH$1,Exch_months2,0))</f>
        <v>105.38541666666667</v>
      </c>
      <c r="EJ7" s="7">
        <v>2530250</v>
      </c>
      <c r="EK7" s="8">
        <f t="array" ref="EK7">EJ7/INDEX(Exch_rates,MATCH($A7,Exch_regions2,0),MATCH(EJ$1,Exch_months2,0))</f>
        <v>105.42708333333333</v>
      </c>
      <c r="EL7" s="7">
        <v>2604500</v>
      </c>
      <c r="EM7" s="8">
        <f t="array" ref="EM7">EL7/INDEX(Exch_rates,MATCH($A7,Exch_regions2,0),MATCH(EL$1,Exch_months2,0))</f>
        <v>108.52083333333333</v>
      </c>
      <c r="EN7" s="7">
        <v>2671312.5</v>
      </c>
      <c r="EO7" s="8">
        <f t="array" ref="EO7">EN7/INDEX(Exch_rates,MATCH($A7,Exch_regions2,0),MATCH(EN$1,Exch_months2,0))</f>
        <v>111.3046875</v>
      </c>
      <c r="EP7" s="7">
        <v>2676700</v>
      </c>
      <c r="EQ7" s="8">
        <f t="array" ref="EQ7">EP7/INDEX(Exch_rates,MATCH($A7,Exch_regions2,0),MATCH(EP$1,Exch_months2,0))</f>
        <v>107.93145161290323</v>
      </c>
      <c r="ER7" s="7">
        <v>2734000</v>
      </c>
      <c r="ES7" s="8">
        <f t="array" ref="ES7">ER7/INDEX(Exch_rates,MATCH($A7,Exch_regions2,0),MATCH(ER$1,Exch_months2,0))</f>
        <v>113.91666666666667</v>
      </c>
      <c r="ET7" s="7">
        <v>2813375</v>
      </c>
      <c r="EU7" s="8">
        <f t="array" ref="EU7">ET7/INDEX(Exch_rates,MATCH($A7,Exch_regions2,0),MATCH(ET$1,Exch_months2,0))</f>
        <v>112.535</v>
      </c>
      <c r="EV7" s="7">
        <v>2749187.5</v>
      </c>
      <c r="EW7" s="8">
        <f t="array" ref="EW7">EV7/INDEX(Exch_rates,MATCH($A7,Exch_regions2,0),MATCH(EV$1,Exch_months2,0))</f>
        <v>109.9675</v>
      </c>
      <c r="EX7" s="7">
        <v>2810500</v>
      </c>
      <c r="EY7" s="8">
        <f t="array" ref="EY7">EX7/INDEX(Exch_rates,MATCH($A7,Exch_regions2,0),MATCH(EX$1,Exch_months2,0))</f>
        <v>112.42</v>
      </c>
      <c r="EZ7" s="7">
        <v>2718687.5</v>
      </c>
      <c r="FA7" s="8">
        <f t="array" ref="FA7">EZ7/INDEX(Exch_rates,MATCH($A7,Exch_regions2,0),MATCH(EZ$1,Exch_months2,0))</f>
        <v>108.7475</v>
      </c>
      <c r="FB7" s="7">
        <v>2768750</v>
      </c>
      <c r="FC7" s="8">
        <f t="array" ref="FC7">FB7/INDEX(Exch_rates,MATCH($A7,Exch_regions2,0),MATCH(FB$1,Exch_months2,0))</f>
        <v>102.54629629629629</v>
      </c>
      <c r="FD7" s="7">
        <v>3087750</v>
      </c>
      <c r="FE7" s="8">
        <f t="array" ref="FE7">FD7/INDEX(Exch_rates,MATCH($A7,Exch_regions2,0),MATCH(FD$1,Exch_months2,0))</f>
        <v>110.27678571428571</v>
      </c>
      <c r="FF7" s="7">
        <v>3087750</v>
      </c>
      <c r="FG7" s="8">
        <f t="array" ref="FG7">FF7/INDEX(Exch_rates,MATCH($A7,Exch_regions2,0),MATCH(FF$1,Exch_months2,0))</f>
        <v>106.47413793103448</v>
      </c>
      <c r="FH7" s="7">
        <v>3115100</v>
      </c>
      <c r="FI7" s="8">
        <f t="array" ref="FI7">FH7/INDEX(Exch_rates,MATCH($A7,Exch_regions2,0),MATCH(FH$1,Exch_months2,0))</f>
        <v>123.61507936507937</v>
      </c>
      <c r="FJ7" s="7">
        <v>3124187.5</v>
      </c>
      <c r="FK7" s="8">
        <f t="array" ref="FK7">FJ7/INDEX(Exch_rates,MATCH($A7,Exch_regions2,0),MATCH(FJ$1,Exch_months2,0))</f>
        <v>110.59070796460178</v>
      </c>
      <c r="FL7" s="7">
        <v>3127375</v>
      </c>
      <c r="FM7" s="8">
        <f t="array" ref="FM7">FL7/INDEX(Exch_rates,MATCH($A7,Exch_regions2,0),MATCH(FL$1,Exch_months2,0))</f>
        <v>104.24583333333334</v>
      </c>
      <c r="FN7" s="7">
        <v>2978625</v>
      </c>
      <c r="FO7" s="8">
        <f t="array" ref="FO7">FN7/INDEX(Exch_rates,MATCH($A7,Exch_regions2,0),MATCH(FN$1,Exch_months2,0))</f>
        <v>99.287499999999994</v>
      </c>
      <c r="FP7" s="7">
        <v>2929500</v>
      </c>
      <c r="FQ7" s="8">
        <f t="array" ref="FQ7">FP7/INDEX(Exch_rates,MATCH($A7,Exch_regions2,0),MATCH(FP$1,Exch_months2,0))</f>
        <v>97.65</v>
      </c>
      <c r="FR7" s="7">
        <v>2928750</v>
      </c>
      <c r="FS7" s="8">
        <f t="array" ref="FS7">FR7/INDEX(Exch_rates,MATCH($A7,Exch_regions2,0),MATCH(FR$1,Exch_months2,0))</f>
        <v>97.625</v>
      </c>
      <c r="FT7" s="7">
        <v>2664625</v>
      </c>
      <c r="FU7" s="8">
        <f t="array" ref="FU7">FT7/INDEX(Exch_rates,MATCH($A7,Exch_regions2,0),MATCH(FT$1,Exch_months2,0))</f>
        <v>87.364754098360649</v>
      </c>
      <c r="FV7" s="7">
        <v>2651312.5</v>
      </c>
      <c r="FW7" s="8">
        <f t="array" ref="FW7">FV7/INDEX(Exch_rates,MATCH($A7,Exch_regions2,0),MATCH(FV$1,Exch_months2,0))</f>
        <v>88.377083333333331</v>
      </c>
      <c r="FX7" s="7">
        <v>2649437.5</v>
      </c>
      <c r="FY7" s="8">
        <f t="array" ref="FY7">FX7/INDEX(Exch_rates,MATCH($A7,Exch_regions2,0),MATCH(FX$1,Exch_months2,0))</f>
        <v>88.314583333333331</v>
      </c>
      <c r="FZ7" s="7">
        <v>2859050</v>
      </c>
      <c r="GA7" s="8">
        <f t="array" ref="GA7">FZ7/INDEX(Exch_rates,MATCH($A7,Exch_regions2,0),MATCH(FZ$1,Exch_months2,0))</f>
        <v>95.301666666666662</v>
      </c>
      <c r="GB7" s="7">
        <v>2881125</v>
      </c>
      <c r="GC7" s="8">
        <f t="array" ref="GC7">GB7/INDEX(Exch_rates,MATCH($A7,Exch_regions2,0),MATCH(GB$1,Exch_months2,0))</f>
        <v>96.037499999999994</v>
      </c>
      <c r="GD7" s="7">
        <v>2871625</v>
      </c>
      <c r="GE7" s="8">
        <f t="array" ref="GE7">GD7/INDEX(Exch_rates,MATCH($A7,Exch_regions2,0),MATCH(GD$1,Exch_months2,0))</f>
        <v>95.720833333333331</v>
      </c>
      <c r="GF7" s="7">
        <v>2942500</v>
      </c>
      <c r="GG7" s="8">
        <f t="array" ref="GG7">GF7/INDEX(Exch_rates,MATCH($A7,Exch_regions2,0),MATCH(GF$1,Exch_months2,0))</f>
        <v>98.083333333333329</v>
      </c>
      <c r="GH7" s="7">
        <v>3034125</v>
      </c>
      <c r="GI7" s="8">
        <f t="array" ref="GI7">GH7/INDEX(Exch_rates,MATCH($A7,Exch_regions2,0),MATCH(GH$1,Exch_months2,0))</f>
        <v>99.479508196721312</v>
      </c>
      <c r="GJ7" s="7">
        <v>3098583</v>
      </c>
      <c r="GK7" s="8">
        <f t="array" ref="GK7">GJ7/INDEX(Exch_rates,MATCH($A7,Exch_regions2,0),MATCH(GJ$1,Exch_months2,0))</f>
        <v>110.66367857142858</v>
      </c>
      <c r="GL7" s="7">
        <v>2999812.5</v>
      </c>
      <c r="GM7" s="8">
        <f t="array" ref="GM7">GL7/INDEX(Exch_rates,MATCH($A7,Exch_regions2,0),MATCH(GL$1,Exch_months2,0))</f>
        <v>107.13616071428571</v>
      </c>
      <c r="GN7" s="7">
        <v>2959000</v>
      </c>
      <c r="GO7" s="8">
        <f t="array" ref="GO7">GN7/INDEX(Exch_rates,MATCH($A7,Exch_regions2,0),MATCH(GN$1,Exch_months2,0))</f>
        <v>105.67857142857143</v>
      </c>
      <c r="GP7" s="7">
        <v>2952500</v>
      </c>
      <c r="GQ7" s="8">
        <f t="array" ref="GQ7">GP7/INDEX(Exch_rates,MATCH($A7,Exch_regions2,0),MATCH(GP$1,Exch_months2,0))</f>
        <v>101.81034482758621</v>
      </c>
      <c r="GR7" s="7">
        <v>2959750</v>
      </c>
      <c r="GS7" s="8">
        <f t="array" ref="GS7">GR7/INDEX(Exch_rates,MATCH($A7,Exch_regions2,0),MATCH(GR$1,Exch_months2,0))</f>
        <v>105.70535714285714</v>
      </c>
      <c r="GT7" s="7">
        <v>2942750</v>
      </c>
      <c r="GU7" s="8">
        <f t="array" ref="GU7">GT7/INDEX(Exch_rates,MATCH($A7,Exch_regions2,0),MATCH(GT$1,Exch_months2,0))</f>
        <v>105.09821428571429</v>
      </c>
      <c r="GV7" s="7">
        <v>2949000</v>
      </c>
      <c r="GW7" s="8">
        <f t="array" ref="GW7">GV7/INDEX(Exch_rates,MATCH($A7,Exch_regions2,0),MATCH(GV$1,Exch_months2,0))</f>
        <v>101.68965517241379</v>
      </c>
      <c r="GX7" s="7">
        <v>2925625</v>
      </c>
      <c r="GY7" s="8">
        <f t="array" ref="GY7">GX7/INDEX(Exch_rates,MATCH($A7,Exch_regions2,0),MATCH(GX$1,Exch_months2,0))</f>
        <v>95.60866013071896</v>
      </c>
      <c r="GZ7" s="7">
        <v>2913500</v>
      </c>
      <c r="HA7" s="8">
        <f t="array" ref="HA7">GZ7/INDEX(Exch_rates,MATCH($A7,Exch_regions2,0),MATCH(GZ$1,Exch_months2,0))</f>
        <v>97.11666666666666</v>
      </c>
      <c r="HB7" s="7">
        <v>3037375</v>
      </c>
      <c r="HC7" s="8">
        <f t="array" ref="HC7">HB7/INDEX(Exch_rates,MATCH($A7,Exch_regions2,0),MATCH(HB$1,Exch_months2,0))</f>
        <v>101.24583333333334</v>
      </c>
      <c r="HD7" s="7">
        <v>3260750</v>
      </c>
      <c r="HE7" s="8">
        <f t="array" ref="HE7">HD7/INDEX(Exch_rates,MATCH($A7,Exch_regions2,0),MATCH(HD$1,Exch_months2,0))</f>
        <v>110.53389830508475</v>
      </c>
      <c r="HF7" s="7">
        <v>3380500</v>
      </c>
      <c r="HG7" s="8">
        <f t="array" ref="HG7">HF7/INDEX(Exch_rates,MATCH($A7,Exch_regions2,0),MATCH(HF$1,Exch_months2,0))</f>
        <v>118.6140350877193</v>
      </c>
      <c r="HH7" s="7">
        <v>3481375</v>
      </c>
      <c r="HI7" s="8">
        <f t="array" ref="HI7">HH7/INDEX(Exch_rates,MATCH($A7,Exch_regions2,0),MATCH(HH$1,Exch_months2,0))</f>
        <v>123.23451327433628</v>
      </c>
      <c r="HJ7" s="7">
        <v>3505781.25</v>
      </c>
      <c r="HK7" s="8">
        <f t="array" ref="HK7">HJ7/INDEX(Exch_rates,MATCH($A7,Exch_regions2,0),MATCH(HJ$1,Exch_months2,0))</f>
        <v>120.88900862068965</v>
      </c>
      <c r="HL7" s="7">
        <v>3446500</v>
      </c>
      <c r="HM7" s="8">
        <f t="array" ref="HM7">HL7/INDEX(Exch_rates,MATCH($A7,Exch_regions2,0),MATCH(HL$1,Exch_months2,0))</f>
        <v>118.84482758620689</v>
      </c>
      <c r="HN7" s="8">
        <v>3502531.25</v>
      </c>
      <c r="HO7" s="8">
        <f t="array" ref="HO7">HN7/INDEX(Exch_rates,MATCH($A7,Exch_regions2,0),MATCH(HN$1,Exch_months2,0))</f>
        <v>120.77693965517241</v>
      </c>
      <c r="HP7" s="8">
        <v>3716031.25</v>
      </c>
      <c r="HQ7" s="8">
        <f t="array" ref="HQ7">HP7/INDEX(Exch_rates,MATCH($A7,Exch_regions2,0),MATCH(HP$1,Exch_months2,0))</f>
        <v>119.87197580645162</v>
      </c>
      <c r="HR7" s="8">
        <v>3712343.75</v>
      </c>
      <c r="HS7" s="8">
        <f t="array" ref="HS7">HR7/INDEX(Exch_rates,MATCH($A7,Exch_regions2,0),MATCH(HR$1,Exch_months2,0))</f>
        <v>116.0107421875</v>
      </c>
      <c r="HT7" s="8">
        <v>3651300</v>
      </c>
      <c r="HU7" s="8">
        <f t="array" ref="HU7">HT7/INDEX(Exch_rates,MATCH($A7,Exch_regions2,0),MATCH(HT$1,Exch_months2,0))</f>
        <v>109.32035928143712</v>
      </c>
      <c r="HV7" s="8">
        <v>3609125</v>
      </c>
      <c r="HW7" s="8">
        <f t="array" ref="HW7">HV7/INDEX(Exch_rates,MATCH($A7,Exch_regions2,0),MATCH(HV$1,Exch_months2,0))</f>
        <v>108.54511278195488</v>
      </c>
      <c r="HX7" s="8">
        <v>3644000</v>
      </c>
      <c r="HY7" s="8">
        <f t="array" ref="HY7">HX7/INDEX(Exch_rates,MATCH($A7,Exch_regions2,0),MATCH(HX$1,Exch_months2,0))</f>
        <v>102.35955056179775</v>
      </c>
      <c r="HZ7" s="8">
        <v>3726312.5</v>
      </c>
      <c r="IA7" s="8">
        <f t="array" ref="IA7">HZ7/INDEX(Exch_rates,MATCH($A7,Exch_regions2,0),MATCH(HZ$1,Exch_months2,0))</f>
        <v>104.96654929577464</v>
      </c>
      <c r="IB7" s="8">
        <v>3884562.5</v>
      </c>
      <c r="IC7" s="8">
        <f t="array" ref="IC7">IB7/INDEX(Exch_rates,MATCH($A7,Exch_regions2,0),MATCH(IB$1,Exch_months2,0))</f>
        <v>102.9023178807947</v>
      </c>
      <c r="ID7" s="8">
        <v>3886250</v>
      </c>
      <c r="IE7" s="8">
        <f t="array" ref="IE7">ID7/INDEX(Exch_rates,MATCH($A7,Exch_regions2,0),MATCH(ID$1,Exch_months2,0))</f>
        <v>102.26973684210526</v>
      </c>
      <c r="IF7" s="8">
        <v>3776500</v>
      </c>
      <c r="IG7" s="8">
        <f t="array" ref="IG7">IF7/INDEX(Exch_rates,MATCH($A7,Exch_regions2,0),MATCH(IF$1,Exch_months2,0))</f>
        <v>99.381578947368425</v>
      </c>
      <c r="IH7" s="8">
        <v>3747062.5</v>
      </c>
      <c r="II7" s="8">
        <f t="array" ref="II7">IH7/INDEX(Exch_rates,MATCH($A7,Exch_regions2,0),MATCH(IH$1,Exch_months2,0))</f>
        <v>97.326298701298697</v>
      </c>
      <c r="IJ7" s="8">
        <v>3826812.5</v>
      </c>
      <c r="IK7" s="8">
        <f t="array" ref="IK7">IJ7/INDEX(Exch_rates,MATCH($A7,Exch_regions2,0),MATCH(IJ$1,Exch_months2,0))</f>
        <v>85.040277777777774</v>
      </c>
      <c r="IL7" s="8">
        <v>3990500</v>
      </c>
      <c r="IM7" s="8">
        <f t="array" ref="IM7">IL7/INDEX(Exch_rates,MATCH($A7,Exch_regions2,0),MATCH(IL$1,Exch_months2,0))</f>
        <v>99.762500000000003</v>
      </c>
      <c r="IN7" s="8">
        <v>3965000</v>
      </c>
      <c r="IO7" s="8">
        <f t="array" ref="IO7">IN7/INDEX(Exch_rates,MATCH($A7,Exch_regions2,0),MATCH(IN$1,Exch_months2,0))</f>
        <v>99.125</v>
      </c>
      <c r="IP7" s="8">
        <v>3954150</v>
      </c>
      <c r="IQ7" s="8">
        <f t="array" ref="IQ7">IP7/INDEX(Exch_rates,MATCH($A7,Exch_regions2,0),MATCH(IP$1,Exch_months2,0))</f>
        <v>98.853750000000005</v>
      </c>
      <c r="IR7" s="8">
        <v>3928437.5</v>
      </c>
      <c r="IS7" s="8">
        <f t="array" ref="IS7">IR7/INDEX(Exch_rates,MATCH($A7,Exch_regions2,0),MATCH(IR$1,Exch_months2,0))</f>
        <v>98.2109375</v>
      </c>
      <c r="IT7" s="8">
        <v>3899187.5</v>
      </c>
      <c r="IU7" s="8">
        <f t="array" ref="IU7">IT7/INDEX(Exch_rates,MATCH($A7,Exch_regions2,0),MATCH(IT$1,Exch_months2,0))</f>
        <v>97.479687499999997</v>
      </c>
      <c r="IV7" s="7">
        <v>3923700</v>
      </c>
      <c r="IW7" s="8">
        <f t="array" ref="IW7">IV7/INDEX(Exch_rates,MATCH($A7,Exch_regions2,0),MATCH(IV$1,Exch_months2,0))</f>
        <v>98.092500000000001</v>
      </c>
      <c r="IX7" s="8">
        <v>3999300</v>
      </c>
      <c r="IY7" s="8">
        <f t="array" ref="IY7">IX7/INDEX(Exch_rates,MATCH($A7,Exch_regions2,0),MATCH(IX$1,Exch_months2,0))</f>
        <v>99.982500000000002</v>
      </c>
      <c r="IZ7" s="8">
        <v>4041687.5</v>
      </c>
      <c r="JA7" s="8">
        <f t="array" ref="JA7">IZ7/INDEX(Exch_rates,MATCH($A7,Exch_regions2,0),MATCH(IZ$1,Exch_months2,0))</f>
        <v>101.0421875</v>
      </c>
      <c r="JB7" s="8">
        <v>4318150</v>
      </c>
      <c r="JC7" s="8">
        <f t="array" ref="JC7">JB7/INDEX(Exch_rates,MATCH($A7,Exch_regions2,0),MATCH(JB$1,Exch_months2,0))</f>
        <v>107.95375</v>
      </c>
      <c r="JD7" s="8">
        <v>4897250</v>
      </c>
      <c r="JE7" s="8">
        <f t="array" ref="JE7">JD7/INDEX(Exch_rates,MATCH($A7,Exch_regions2,0),MATCH(JD$1,Exch_months2,0))</f>
        <v>122.43125000000001</v>
      </c>
      <c r="JF7" s="8">
        <v>4912500</v>
      </c>
      <c r="JG7" s="8">
        <f t="array" ref="JG7">JF7/INDEX(Exch_rates,MATCH($A7,Exch_regions2,0),MATCH(JF$1,Exch_months2,0))</f>
        <v>122.8125</v>
      </c>
      <c r="JH7" s="8">
        <v>4936687.5</v>
      </c>
      <c r="JI7" s="8">
        <f t="array" ref="JI7">JH7/INDEX(Exch_rates,MATCH($A7,Exch_regions2,0),MATCH(JH$1,Exch_months2,0))</f>
        <v>123.4171875</v>
      </c>
      <c r="JJ7" s="8">
        <v>4981875</v>
      </c>
      <c r="JK7" s="8">
        <f t="array" ref="JK7">JJ7/INDEX(Exch_rates,MATCH($A7,Exch_regions2,0),MATCH(JJ$1,Exch_months2,0))</f>
        <v>124.546875</v>
      </c>
      <c r="JL7" s="8">
        <v>5034312.5</v>
      </c>
      <c r="JM7" s="8">
        <f t="array" ref="JM7">JL7/INDEX(Exch_rates,MATCH($A7,Exch_regions2,0),MATCH(JL$1,Exch_months2,0))</f>
        <v>125.85781249999999</v>
      </c>
      <c r="JN7" s="8">
        <v>5021500</v>
      </c>
      <c r="JO7" s="8">
        <f t="array" ref="JO7">JN7/INDEX(Exch_rates,MATCH($A7,Exch_regions2,0),MATCH(JN$1,Exch_months2,0))</f>
        <v>125.53749999999999</v>
      </c>
      <c r="JP7" s="8">
        <v>5077937.5</v>
      </c>
      <c r="JQ7" s="8">
        <f t="array" ref="JQ7">JP7/INDEX(Exch_rates,MATCH($A7,Exch_regions2,0),MATCH(JP$1,Exch_months2,0))</f>
        <v>126.9484375</v>
      </c>
      <c r="JR7" s="8">
        <v>5233687.5</v>
      </c>
      <c r="JS7" s="8">
        <f t="shared" si="0"/>
        <v>130.84218749999999</v>
      </c>
      <c r="JT7" s="8">
        <v>5627750</v>
      </c>
      <c r="JU7" s="8">
        <f t="shared" si="0"/>
        <v>140.69374999999999</v>
      </c>
      <c r="JV7" s="8">
        <v>5887812.5</v>
      </c>
      <c r="JW7" s="8">
        <f t="shared" si="0"/>
        <v>147.1953125</v>
      </c>
      <c r="JX7" s="8">
        <v>5870750</v>
      </c>
      <c r="JY7" s="8">
        <f t="shared" si="0"/>
        <v>146.76875000000001</v>
      </c>
      <c r="JZ7" s="8">
        <v>5748750</v>
      </c>
      <c r="KA7" s="8">
        <f t="shared" si="0"/>
        <v>143.71875</v>
      </c>
      <c r="KB7" s="8">
        <v>5774062.5</v>
      </c>
      <c r="KC7" s="8">
        <f t="shared" si="0"/>
        <v>144.3515625</v>
      </c>
      <c r="KD7" s="8">
        <v>5156750</v>
      </c>
      <c r="KE7" s="8">
        <f t="shared" si="0"/>
        <v>128.91874999999999</v>
      </c>
      <c r="KF7" s="8">
        <v>5115312.5</v>
      </c>
      <c r="KG7" s="8">
        <f t="shared" si="0"/>
        <v>127.8828125</v>
      </c>
      <c r="KH7" s="8">
        <v>5041250</v>
      </c>
      <c r="KI7" s="8">
        <f t="shared" si="0"/>
        <v>126.03125</v>
      </c>
      <c r="KJ7" s="8">
        <v>4985312.5</v>
      </c>
      <c r="KK7" s="8">
        <f t="shared" si="0"/>
        <v>124.6328125</v>
      </c>
      <c r="KL7" s="8">
        <v>4732750</v>
      </c>
      <c r="KM7" s="8">
        <f t="shared" si="0"/>
        <v>118.31874999999999</v>
      </c>
      <c r="KN7" s="8">
        <v>4554375</v>
      </c>
      <c r="KO7" s="8">
        <f t="shared" si="0"/>
        <v>113.859375</v>
      </c>
      <c r="KP7" s="8">
        <v>4405250</v>
      </c>
      <c r="KQ7" s="8">
        <f t="shared" si="0"/>
        <v>110.13124999999999</v>
      </c>
      <c r="KR7" s="8">
        <v>4420937.5</v>
      </c>
      <c r="KS7" s="8">
        <f t="shared" si="0"/>
        <v>110.5234375</v>
      </c>
      <c r="KT7" s="8">
        <v>4388125</v>
      </c>
      <c r="KU7" s="8">
        <f t="shared" si="4"/>
        <v>109.703125</v>
      </c>
      <c r="KV7" s="8">
        <v>4737000</v>
      </c>
      <c r="KW7" s="8">
        <f t="shared" si="1"/>
        <v>118.425</v>
      </c>
      <c r="KX7" s="8">
        <v>4877500</v>
      </c>
      <c r="KY7" s="8">
        <f t="shared" si="1"/>
        <v>121.9375</v>
      </c>
      <c r="KZ7" s="8">
        <v>5168250</v>
      </c>
      <c r="LA7" s="8">
        <f t="shared" si="1"/>
        <v>129.20625000000001</v>
      </c>
      <c r="LB7" s="8">
        <v>5558750</v>
      </c>
      <c r="LC7" s="8">
        <f t="shared" si="1"/>
        <v>138.96875</v>
      </c>
      <c r="LD7" s="8">
        <v>5577625</v>
      </c>
      <c r="LE7" s="8">
        <f t="shared" si="1"/>
        <v>139.44062500000001</v>
      </c>
      <c r="LF7" s="8">
        <v>5490875</v>
      </c>
      <c r="LG7" s="8">
        <f t="shared" si="2"/>
        <v>137.27187499999999</v>
      </c>
      <c r="LH7" s="8">
        <v>5485000</v>
      </c>
      <c r="LI7" s="8">
        <f>LH7/INDEX(Exch_Rate_Data1,MATCH('Esssential Items CMB_Sorghum '!$A7,Exch_regions1,0),MATCH('Esssential Items CMB_Sorghum '!LH$1,exch_month4,0))</f>
        <v>137.125</v>
      </c>
      <c r="LJ7" s="8">
        <v>5217250</v>
      </c>
      <c r="LK7" s="8">
        <f>LJ7/INDEX(exch_Rate_Data2,MATCH('Esssential Items CMB_Sorghum '!$A7,Exch_regions1,0),MATCH('Esssential Items CMB_Sorghum '!LJ$1,exch_month5,0))</f>
        <v>130.43125000000001</v>
      </c>
      <c r="LL7" s="41">
        <v>4801375</v>
      </c>
      <c r="LM7" s="8">
        <f>LL7/INDEX(exch_Rate_Data3,MATCH('Esssential Items CMB_Sorghum '!$A7,Exch_regions1,0),MATCH('Esssential Items CMB_Sorghum '!LL$1,exch_month6,0))</f>
        <v>120.034375</v>
      </c>
      <c r="LN7" s="7">
        <v>4548000</v>
      </c>
      <c r="LO7" s="7">
        <f>LN7/INDEX(Exchange_rate4,MATCH('Esssential Items CMB_Sorghum '!$A7,Exch_regions1,0),MATCH('Esssential Items CMB_Sorghum '!LN$1,exch_month7,0))</f>
        <v>113.7</v>
      </c>
      <c r="LP7" s="7">
        <v>4737500</v>
      </c>
      <c r="LQ7" s="7">
        <f>LP7/INDEX(Exchange_rate5,MATCH('Esssential Items CMB_Sorghum '!$A7,Exch_regions1,0),MATCH('Esssential Items CMB_Sorghum '!LP$1,exch_month8,0))</f>
        <v>118.4375</v>
      </c>
      <c r="LR7" s="7">
        <v>4683332</v>
      </c>
      <c r="LS7" s="7">
        <f>LR7/INDEX(Exchange_rate6,MATCH('Esssential Items CMB_Sorghum '!$A7,Exch_regions1,0),MATCH('Esssential Items CMB_Sorghum '!LR$1,exch_month9,0))</f>
        <v>117.08329999999999</v>
      </c>
      <c r="LT7" s="7">
        <v>4715312.5</v>
      </c>
      <c r="LU7" s="7">
        <f>LT7/INDEX(Exchange_rate7,MATCH('Esssential Items CMB_Sorghum '!$A7,Exch_regions1,0),MATCH('Esssential Items CMB_Sorghum '!LT$1,exch_month10,0))</f>
        <v>117.8828125</v>
      </c>
      <c r="LV7" s="7">
        <v>5055625</v>
      </c>
      <c r="LW7" s="7">
        <f>LV7/INDEX(exchange_rates8,MATCH('Esssential Items CMB_Sorghum '!$A7,Exch_regions1,0),MATCH('Esssential Items CMB_Sorghum '!LV$1,exch_month11,0))</f>
        <v>126.390625</v>
      </c>
      <c r="LX7" s="7">
        <v>5428500</v>
      </c>
      <c r="LY7" s="7">
        <f>LX7/INDEX(exchange_rates9,MATCH('Esssential Items CMB_Sorghum '!$A7,Exch_regions1,0),MATCH('Esssential Items CMB_Sorghum '!LX$1,exch_month12,0))</f>
        <v>135.71250000000001</v>
      </c>
      <c r="LZ7" s="7">
        <v>5689500</v>
      </c>
      <c r="MA7" s="7">
        <f>LZ7/INDEX(exchange_rates10,MATCH('Esssential Items CMB_Sorghum '!$A7,Exch_regions1,0),MATCH('Esssential Items CMB_Sorghum '!LZ$1,exch_month13,0))</f>
        <v>142.23750000000001</v>
      </c>
      <c r="MB7" s="7">
        <v>5578693.75</v>
      </c>
      <c r="MC7" s="7">
        <f>MB7/INDEX(exchange_rates11,MATCH('Esssential Items CMB_Sorghum '!$A7,Exch_regions1,0),MATCH('Esssential Items CMB_Sorghum '!MB$1,exch_month14,0))</f>
        <v>139.46734375</v>
      </c>
      <c r="MD7" s="7">
        <v>5545000</v>
      </c>
      <c r="ME7" s="7">
        <f>MD7/INDEX(exchange_rates12,MATCH('Esssential Items CMB_Sorghum '!$A7,Exch_regions1,0),MATCH('Esssential Items CMB_Sorghum '!MD$1,exch_month15,0))</f>
        <v>138.625</v>
      </c>
      <c r="MF7" s="7">
        <v>5503750</v>
      </c>
      <c r="MG7" s="7">
        <f>MF7/INDEX(exchange_rates13,MATCH('Esssential Items CMB_Sorghum '!$A7,Exch_regions1,0),MATCH('Esssential Items CMB_Sorghum '!MF$1,exch_month16,0))</f>
        <v>137.59375</v>
      </c>
      <c r="MH7" s="7">
        <v>5256250</v>
      </c>
      <c r="MI7" s="7">
        <f>MH7/INDEX(exchange_rates14,MATCH('Esssential Items CMB_Sorghum '!$A7,Exch_regions1,0),MATCH('Esssential Items CMB_Sorghum '!MH$1,exch_month17,0))</f>
        <v>131.40625</v>
      </c>
      <c r="MJ7" s="7">
        <v>5169000</v>
      </c>
      <c r="MK7" s="7">
        <f>MJ7/INDEX(exchange_rates15,MATCH('Esssential Items CMB_Sorghum '!$A7,Exch_regions1,0),MATCH('Esssential Items CMB_Sorghum '!MJ$1,exch_month18,0))</f>
        <v>129.22499999999999</v>
      </c>
      <c r="ML7" s="7">
        <v>5114062.5</v>
      </c>
      <c r="MM7" s="7">
        <f>ML7/INDEX(exchange_rates16,MATCH('Esssential Items CMB_Sorghum '!$A7,Exch_regions1,0),MATCH('Esssential Items CMB_Sorghum '!ML$1,exch_month19,0))</f>
        <v>127.8515625</v>
      </c>
      <c r="MN7" s="7">
        <v>4965937.5</v>
      </c>
      <c r="MO7" s="7">
        <f>MN7/INDEX(exchange_rates17,MATCH('Esssential Items CMB_Sorghum '!$A7,Exch_regions1,0),MATCH('Esssential Items CMB_Sorghum '!MN$1,exch_month20,0))</f>
        <v>124.1484375</v>
      </c>
      <c r="MP7" s="7">
        <v>5202000</v>
      </c>
      <c r="MQ7" s="7">
        <f>MP7/INDEX(exchange_rates18,MATCH('Esssential Items CMB_Sorghum '!$A7,Exch_regions1,0),MATCH('Esssential Items CMB_Sorghum '!MP$1,exch_month21,0))</f>
        <v>130.05000000000001</v>
      </c>
      <c r="MR7" s="7">
        <v>5350625</v>
      </c>
      <c r="MS7" s="7">
        <f>MR7/INDEX(exchange_rates19,MATCH('Esssential Items CMB_Sorghum '!$A7,Exch_regions1,0),MATCH('Esssential Items CMB_Sorghum '!MR$1,exch_month22,0))</f>
        <v>133.765625</v>
      </c>
      <c r="MT7" s="40">
        <f t="shared" si="3"/>
        <v>4649862.5</v>
      </c>
      <c r="MU7" s="40">
        <f t="shared" si="3"/>
        <v>117.40421357615894</v>
      </c>
    </row>
    <row r="8" spans="1:359" x14ac:dyDescent="0.25">
      <c r="A8" s="14" t="s">
        <v>5</v>
      </c>
      <c r="B8" s="7">
        <v>2324375</v>
      </c>
      <c r="C8" s="8">
        <f t="array" ref="C8">B8/INDEX(Exch_rates,MATCH($A8,Exch_regions2,0),MATCH(B$1,Exch_months2,0))</f>
        <v>74.979838709677423</v>
      </c>
      <c r="D8" s="7">
        <v>2076000</v>
      </c>
      <c r="E8" s="8">
        <f t="array" ref="E8">D8/INDEX(Exch_rates,MATCH($A8,Exch_regions2,0),MATCH(D$1,Exch_months2,0))</f>
        <v>66.967741935483872</v>
      </c>
      <c r="F8" s="7">
        <v>2226250</v>
      </c>
      <c r="G8" s="8">
        <f t="array" ref="G8">F8/INDEX(Exch_rates,MATCH($A8,Exch_regions2,0),MATCH(F$1,Exch_months2,0))</f>
        <v>70.674603174603178</v>
      </c>
      <c r="H8" s="7">
        <v>2174750</v>
      </c>
      <c r="I8" s="8">
        <f t="array" ref="I8">H8/INDEX(Exch_rates,MATCH($A8,Exch_regions2,0),MATCH(H$1,Exch_months2,0))</f>
        <v>69.039682539682545</v>
      </c>
      <c r="J8" s="7">
        <v>2197795</v>
      </c>
      <c r="K8" s="8">
        <f t="array" ref="K8">J8/INDEX(Exch_rates,MATCH($A8,Exch_regions2,0),MATCH(J$1,Exch_months2,0))</f>
        <v>69.221889763779529</v>
      </c>
      <c r="L8" s="7">
        <v>2184375</v>
      </c>
      <c r="M8" s="8">
        <f t="array" ref="M8">L8/INDEX(Exch_rates,MATCH($A8,Exch_regions2,0),MATCH(L$1,Exch_months2,0))</f>
        <v>68.7992125984252</v>
      </c>
      <c r="N8" s="7">
        <v>2384375</v>
      </c>
      <c r="O8" s="8">
        <f t="array" ref="O8">N8/INDEX(Exch_rates,MATCH($A8,Exch_regions2,0),MATCH(N$1,Exch_months2,0))</f>
        <v>75.0984251968504</v>
      </c>
      <c r="P8" s="7">
        <v>2420375</v>
      </c>
      <c r="Q8" s="8">
        <f t="array" ref="Q8">P8/INDEX(Exch_rates,MATCH($A8,Exch_regions2,0),MATCH(P$1,Exch_months2,0))</f>
        <v>78.076612903225808</v>
      </c>
      <c r="R8" s="16">
        <v>2425500</v>
      </c>
      <c r="S8" s="8">
        <f t="array" ref="S8">R8/INDEX(Exch_rates,MATCH($A8,Exch_regions2,0),MATCH(R$1,Exch_months2,0))</f>
        <v>78.241935483870961</v>
      </c>
      <c r="T8" s="7">
        <v>2381250</v>
      </c>
      <c r="U8" s="8">
        <f t="array" ref="U8">T8/INDEX(Exch_rates,MATCH($A8,Exch_regions2,0),MATCH(T$1,Exch_months2,0))</f>
        <v>80.042016806722685</v>
      </c>
      <c r="V8" s="7">
        <v>2347500</v>
      </c>
      <c r="W8" s="8">
        <f t="array" ref="W8">V8/INDEX(Exch_rates,MATCH($A8,Exch_regions2,0),MATCH(V$1,Exch_months2,0))</f>
        <v>82.731277533039645</v>
      </c>
      <c r="X8" s="7">
        <v>2364135</v>
      </c>
      <c r="Y8" s="8">
        <f t="array" ref="Y8">X8/INDEX(Exch_rates,MATCH($A8,Exch_regions2,0),MATCH(X$1,Exch_months2,0))</f>
        <v>86.757247706422021</v>
      </c>
      <c r="Z8" s="15">
        <v>1852500</v>
      </c>
      <c r="AA8" s="8">
        <f t="array" ref="AA8">Z8/INDEX(Exch_rates,MATCH($A8,Exch_regions2,0),MATCH(Z$1,Exch_months2,0))</f>
        <v>69.252336448598129</v>
      </c>
      <c r="AB8" s="7">
        <v>1549925</v>
      </c>
      <c r="AC8" s="8">
        <f t="array" ref="AC8">AB8/INDEX(Exch_rates,MATCH($A8,Exch_regions2,0),MATCH(AB$1,Exch_months2,0))</f>
        <v>61.997</v>
      </c>
      <c r="AD8" s="7">
        <v>2016750</v>
      </c>
      <c r="AE8" s="8">
        <f t="array" ref="AE8">AD8/INDEX(Exch_rates,MATCH($A8,Exch_regions2,0),MATCH(AD$1,Exch_months2,0))</f>
        <v>88.64835164835165</v>
      </c>
      <c r="AF8" s="7">
        <v>2097500</v>
      </c>
      <c r="AG8" s="8">
        <f t="array" ref="AG8">AF8/INDEX(Exch_rates,MATCH($A8,Exch_regions2,0),MATCH(AF$1,Exch_months2,0))</f>
        <v>87.395833333333329</v>
      </c>
      <c r="AH8" s="7">
        <v>2166500</v>
      </c>
      <c r="AI8" s="8">
        <f t="array" ref="AI8">AH8/INDEX(Exch_rates,MATCH($A8,Exch_regions2,0),MATCH(AH$1,Exch_months2,0))</f>
        <v>91.221052631578942</v>
      </c>
      <c r="AJ8" s="7">
        <v>2243350</v>
      </c>
      <c r="AK8" s="8">
        <f t="array" ref="AK8">AJ8/INDEX(Exch_rates,MATCH($A8,Exch_regions2,0),MATCH(AJ$1,Exch_months2,0))</f>
        <v>96.488172043010749</v>
      </c>
      <c r="AL8" s="7">
        <v>2358685</v>
      </c>
      <c r="AM8" s="8">
        <f t="array" ref="AM8">AL8/INDEX(Exch_rates,MATCH($A8,Exch_regions2,0),MATCH(AL$1,Exch_months2,0))</f>
        <v>110.34783625730994</v>
      </c>
      <c r="AN8" s="7">
        <v>2231850</v>
      </c>
      <c r="AO8" s="8">
        <f t="array" ref="AO8">AN8/INDEX(Exch_rates,MATCH($A8,Exch_regions2,0),MATCH(AN$1,Exch_months2,0))</f>
        <v>106.27857142857142</v>
      </c>
      <c r="AP8" s="7">
        <v>2271300</v>
      </c>
      <c r="AQ8" s="8">
        <f t="array" ref="AQ8">AP8/INDEX(Exch_rates,MATCH($A8,Exch_regions2,0),MATCH(AP$1,Exch_months2,0))</f>
        <v>109.46024096385543</v>
      </c>
      <c r="AR8" s="7">
        <v>2073650</v>
      </c>
      <c r="AS8" s="8">
        <f t="array" ref="AS8">AR8/INDEX(Exch_rates,MATCH($A8,Exch_regions2,0),MATCH(AR$1,Exch_months2,0))</f>
        <v>98.745238095238093</v>
      </c>
      <c r="AT8" s="7">
        <v>2235500</v>
      </c>
      <c r="AU8" s="8">
        <f t="array" ref="AU8">AT8/INDEX(Exch_rates,MATCH($A8,Exch_regions2,0),MATCH(AT$1,Exch_months2,0))</f>
        <v>106.45238095238095</v>
      </c>
      <c r="AV8" s="7">
        <v>2223100</v>
      </c>
      <c r="AW8" s="8">
        <f t="array" ref="AW8">AV8/INDEX(Exch_rates,MATCH($A8,Exch_regions2,0),MATCH(AV$1,Exch_months2,0))</f>
        <v>105.36018957345972</v>
      </c>
      <c r="AX8" s="7">
        <v>2145000</v>
      </c>
      <c r="AY8" s="8">
        <f t="array" ref="AY8">AX8/INDEX(Exch_rates,MATCH($A8,Exch_regions2,0),MATCH(AX$1,Exch_months2,0))</f>
        <v>99.767441860465112</v>
      </c>
      <c r="AZ8" s="7">
        <v>2191250</v>
      </c>
      <c r="BA8" s="8">
        <f t="array" ref="BA8">AZ8/INDEX(Exch_rates,MATCH($A8,Exch_regions2,0),MATCH(AZ$1,Exch_months2,0))</f>
        <v>104.3452380952381</v>
      </c>
      <c r="BB8" s="7">
        <v>2048750</v>
      </c>
      <c r="BC8" s="8">
        <f t="array" ref="BC8">BB8/INDEX(Exch_rates,MATCH($A8,Exch_regions2,0),MATCH(BB$1,Exch_months2,0))</f>
        <v>102.4375</v>
      </c>
      <c r="BD8" s="7">
        <v>2001000</v>
      </c>
      <c r="BE8" s="8">
        <f t="array" ref="BE8">BD8/INDEX(Exch_rates,MATCH($A8,Exch_regions2,0),MATCH(BD$1,Exch_months2,0))</f>
        <v>97.609756097560975</v>
      </c>
      <c r="BF8" s="7">
        <v>1972500</v>
      </c>
      <c r="BG8" s="8">
        <f t="array" ref="BG8">BF8/INDEX(Exch_rates,MATCH($A8,Exch_regions2,0),MATCH(BF$1,Exch_months2,0))</f>
        <v>93.928571428571431</v>
      </c>
      <c r="BH8" s="7">
        <v>2186000</v>
      </c>
      <c r="BI8" s="8">
        <f t="array" ref="BI8">BH8/INDEX(Exch_rates,MATCH($A8,Exch_regions2,0),MATCH(BH$1,Exch_months2,0))</f>
        <v>104.0952380952381</v>
      </c>
      <c r="BJ8" s="7">
        <v>2177000</v>
      </c>
      <c r="BK8" s="8">
        <f t="array" ref="BK8">BJ8/INDEX(Exch_rates,MATCH($A8,Exch_regions2,0),MATCH(BJ$1,Exch_months2,0))</f>
        <v>103.66666666666667</v>
      </c>
      <c r="BL8" s="7">
        <v>2251000</v>
      </c>
      <c r="BM8" s="8">
        <f t="array" ref="BM8">BL8/INDEX(Exch_rates,MATCH($A8,Exch_regions2,0),MATCH(BL$1,Exch_months2,0))</f>
        <v>107.19047619047619</v>
      </c>
      <c r="BN8" s="7">
        <v>2316875</v>
      </c>
      <c r="BO8" s="8">
        <f t="array" ref="BO8">BN8/INDEX(Exch_rates,MATCH($A8,Exch_regions2,0),MATCH(BN$1,Exch_months2,0))</f>
        <v>110.32738095238095</v>
      </c>
      <c r="BP8" s="7">
        <v>2285250</v>
      </c>
      <c r="BQ8" s="8">
        <f t="array" ref="BQ8">BP8/INDEX(Exch_rates,MATCH($A8,Exch_regions2,0),MATCH(BP$1,Exch_months2,0))</f>
        <v>108.82142857142857</v>
      </c>
      <c r="BR8" s="7">
        <v>2285250</v>
      </c>
      <c r="BS8" s="8">
        <f t="array" ref="BS8">BR8/INDEX(Exch_rates,MATCH($A8,Exch_regions2,0),MATCH(BR$1,Exch_months2,0))</f>
        <v>111.47560975609755</v>
      </c>
      <c r="BT8" s="7">
        <v>2291125</v>
      </c>
      <c r="BU8" s="8">
        <f t="array" ref="BU8">BT8/INDEX(Exch_rates,MATCH($A8,Exch_regions2,0),MATCH(BT$1,Exch_months2,0))</f>
        <v>114.55625000000001</v>
      </c>
      <c r="BV8" s="7">
        <v>2213375</v>
      </c>
      <c r="BW8" s="8">
        <f t="array" ref="BW8">BV8/INDEX(Exch_rates,MATCH($A8,Exch_regions2,0),MATCH(BV$1,Exch_months2,0))</f>
        <v>110.66875</v>
      </c>
      <c r="BX8" s="7">
        <v>2284625</v>
      </c>
      <c r="BY8" s="8">
        <f t="array" ref="BY8">BX8/INDEX(Exch_rates,MATCH($A8,Exch_regions2,0),MATCH(BX$1,Exch_months2,0))</f>
        <v>114.23125</v>
      </c>
      <c r="BZ8" s="7">
        <v>2301875</v>
      </c>
      <c r="CA8" s="8">
        <f t="array" ref="CA8">BZ8/INDEX(Exch_rates,MATCH($A8,Exch_regions2,0),MATCH(BZ$1,Exch_months2,0))</f>
        <v>115.09375</v>
      </c>
      <c r="CB8" s="7">
        <v>2301875</v>
      </c>
      <c r="CC8" s="8">
        <f t="array" ref="CC8">CB8/INDEX(Exch_rates,MATCH($A8,Exch_regions2,0),MATCH(CB$1,Exch_months2,0))</f>
        <v>115.09375</v>
      </c>
      <c r="CD8" s="7">
        <v>2325625</v>
      </c>
      <c r="CE8" s="8">
        <f t="array" ref="CE8">CD8/INDEX(Exch_rates,MATCH($A8,Exch_regions2,0),MATCH(CD$1,Exch_months2,0))</f>
        <v>114.84567901234568</v>
      </c>
      <c r="CF8" s="7">
        <v>2335500</v>
      </c>
      <c r="CG8" s="8">
        <f t="array" ref="CG8">CF8/INDEX(Exch_rates,MATCH($A8,Exch_regions2,0),MATCH(CF$1,Exch_months2,0))</f>
        <v>113.92682926829268</v>
      </c>
      <c r="CH8" s="7">
        <v>2218750</v>
      </c>
      <c r="CI8" s="8">
        <f t="array" ref="CI8">CH8/INDEX(Exch_rates,MATCH($A8,Exch_regions2,0),MATCH(CH$1,Exch_months2,0))</f>
        <v>108.23170731707317</v>
      </c>
      <c r="CJ8" s="7">
        <v>2252500</v>
      </c>
      <c r="CK8" s="8">
        <f t="array" ref="CK8">CJ8/INDEX(Exch_rates,MATCH($A8,Exch_regions2,0),MATCH(CJ$1,Exch_months2,0))</f>
        <v>109.8780487804878</v>
      </c>
      <c r="CL8" s="7">
        <v>2390250</v>
      </c>
      <c r="CM8" s="8">
        <f t="array" ref="CM8">CL8/INDEX(Exch_rates,MATCH($A8,Exch_regions2,0),MATCH(CL$1,Exch_months2,0))</f>
        <v>116.59756097560975</v>
      </c>
      <c r="CN8" s="7">
        <v>2422500</v>
      </c>
      <c r="CO8" s="8">
        <f t="array" ref="CO8">CN8/INDEX(Exch_rates,MATCH($A8,Exch_regions2,0),MATCH(CN$1,Exch_months2,0))</f>
        <v>118.17073170731707</v>
      </c>
      <c r="CP8" s="7">
        <v>2463750</v>
      </c>
      <c r="CQ8" s="8">
        <f t="array" ref="CQ8">CP8/INDEX(Exch_rates,MATCH($A8,Exch_regions2,0),MATCH(CP$1,Exch_months2,0))</f>
        <v>118.73493975903614</v>
      </c>
      <c r="CR8" s="7">
        <v>2461250</v>
      </c>
      <c r="CS8" s="8">
        <f t="array" ref="CS8">CR8/INDEX(Exch_rates,MATCH($A8,Exch_regions2,0),MATCH(CR$1,Exch_months2,0))</f>
        <v>120.0609756097561</v>
      </c>
      <c r="CT8" s="7">
        <v>2347250</v>
      </c>
      <c r="CU8" s="8">
        <f t="array" ref="CU8">CT8/INDEX(Exch_rates,MATCH($A8,Exch_regions2,0),MATCH(CT$1,Exch_months2,0))</f>
        <v>112.44311377245509</v>
      </c>
      <c r="CV8" s="7">
        <v>2285625</v>
      </c>
      <c r="CW8" s="8">
        <f t="array" ref="CW8">CV8/INDEX(Exch_rates,MATCH($A8,Exch_regions2,0),MATCH(CV$1,Exch_months2,0))</f>
        <v>108.83928571428571</v>
      </c>
      <c r="CX8" s="7">
        <v>2338375</v>
      </c>
      <c r="CY8" s="8">
        <f t="array" ref="CY8">CX8/INDEX(Exch_rates,MATCH($A8,Exch_regions2,0),MATCH(CX$1,Exch_months2,0))</f>
        <v>111.35119047619048</v>
      </c>
      <c r="CZ8" s="7">
        <v>2371875</v>
      </c>
      <c r="DA8" s="8">
        <f t="array" ref="DA8">CZ8/INDEX(Exch_rates,MATCH($A8,Exch_regions2,0),MATCH(CZ$1,Exch_months2,0))</f>
        <v>112.94642857142857</v>
      </c>
      <c r="DB8" s="7">
        <v>2254375</v>
      </c>
      <c r="DC8" s="8">
        <f t="array" ref="DC8">DB8/INDEX(Exch_rates,MATCH($A8,Exch_regions2,0),MATCH(DB$1,Exch_months2,0))</f>
        <v>107.35119047619048</v>
      </c>
      <c r="DD8" s="7">
        <v>2305500</v>
      </c>
      <c r="DE8" s="8">
        <f t="array" ref="DE8">DD8/INDEX(Exch_rates,MATCH($A8,Exch_regions2,0),MATCH(DD$1,Exch_months2,0))</f>
        <v>109.78571428571429</v>
      </c>
      <c r="DF8" s="7">
        <v>2320750</v>
      </c>
      <c r="DG8" s="8">
        <f t="array" ref="DG8">DF8/INDEX(Exch_rates,MATCH($A8,Exch_regions2,0),MATCH(DF$1,Exch_months2,0))</f>
        <v>110.51190476190476</v>
      </c>
      <c r="DH8" s="7">
        <v>2262500</v>
      </c>
      <c r="DI8" s="8">
        <f t="array" ref="DI8">DH8/INDEX(Exch_rates,MATCH($A8,Exch_regions2,0),MATCH(DH$1,Exch_months2,0))</f>
        <v>107.73809523809524</v>
      </c>
      <c r="DJ8" s="7">
        <v>2321875</v>
      </c>
      <c r="DK8" s="8">
        <f t="array" ref="DK8">DJ8/INDEX(Exch_rates,MATCH($A8,Exch_regions2,0),MATCH(DJ$1,Exch_months2,0))</f>
        <v>110.56547619047619</v>
      </c>
      <c r="DL8" s="7">
        <v>2393125</v>
      </c>
      <c r="DM8" s="8">
        <f t="array" ref="DM8">DL8/INDEX(Exch_rates,MATCH($A8,Exch_regions2,0),MATCH(DL$1,Exch_months2,0))</f>
        <v>110.02873563218391</v>
      </c>
      <c r="DN8" s="7">
        <v>2440625</v>
      </c>
      <c r="DO8" s="8">
        <f t="array" ref="DO8">DN8/INDEX(Exch_rates,MATCH($A8,Exch_regions2,0),MATCH(DN$1,Exch_months2,0))</f>
        <v>110.9375</v>
      </c>
      <c r="DP8" s="7">
        <v>2535625</v>
      </c>
      <c r="DQ8" s="8">
        <f t="array" ref="DQ8">DP8/INDEX(Exch_rates,MATCH($A8,Exch_regions2,0),MATCH(DP$1,Exch_months2,0))</f>
        <v>115.25568181818181</v>
      </c>
      <c r="DR8" s="7">
        <v>2523750</v>
      </c>
      <c r="DS8" s="8">
        <f t="array" ref="DS8">DR8/INDEX(Exch_rates,MATCH($A8,Exch_regions2,0),MATCH(DR$1,Exch_months2,0))</f>
        <v>110.93406593406593</v>
      </c>
      <c r="DT8" s="7">
        <v>2547500</v>
      </c>
      <c r="DU8" s="8">
        <f t="array" ref="DU8">DT8/INDEX(Exch_rates,MATCH($A8,Exch_regions2,0),MATCH(DT$1,Exch_months2,0))</f>
        <v>110.76086956521739</v>
      </c>
      <c r="DV8" s="7">
        <v>2585625</v>
      </c>
      <c r="DW8" s="8">
        <f t="array" ref="DW8">DV8/INDEX(Exch_rates,MATCH($A8,Exch_regions2,0),MATCH(DV$1,Exch_months2,0))</f>
        <v>112.41847826086956</v>
      </c>
      <c r="DX8" s="7">
        <v>2664218.75</v>
      </c>
      <c r="DY8" s="8">
        <f t="array" ref="DY8">DX8/INDEX(Exch_rates,MATCH($A8,Exch_regions2,0),MATCH(DX$1,Exch_months2,0))</f>
        <v>113.37101063829788</v>
      </c>
      <c r="DZ8" s="7">
        <v>2515375</v>
      </c>
      <c r="EA8" s="8">
        <f t="array" ref="EA8">DZ8/INDEX(Exch_rates,MATCH($A8,Exch_regions2,0),MATCH(DZ$1,Exch_months2,0))</f>
        <v>109.36413043478261</v>
      </c>
      <c r="EB8" s="7">
        <v>2427500</v>
      </c>
      <c r="EC8" s="8">
        <f t="array" ref="EC8">EB8/INDEX(Exch_rates,MATCH($A8,Exch_regions2,0),MATCH(EB$1,Exch_months2,0))</f>
        <v>106.7032967032967</v>
      </c>
      <c r="ED8" s="7">
        <v>2533750</v>
      </c>
      <c r="EE8" s="8">
        <f t="array" ref="EE8">ED8/INDEX(Exch_rates,MATCH($A8,Exch_regions2,0),MATCH(ED$1,Exch_months2,0))</f>
        <v>107.81914893617021</v>
      </c>
      <c r="EF8" s="7">
        <v>2591250</v>
      </c>
      <c r="EG8" s="8">
        <f t="array" ref="EG8">EF8/INDEX(Exch_rates,MATCH($A8,Exch_regions2,0),MATCH(EF$1,Exch_months2,0))</f>
        <v>107.96875</v>
      </c>
      <c r="EH8" s="7">
        <v>2584375</v>
      </c>
      <c r="EI8" s="8">
        <f t="array" ref="EI8">EH8/INDEX(Exch_rates,MATCH($A8,Exch_regions2,0),MATCH(EH$1,Exch_months2,0))</f>
        <v>104.41919191919192</v>
      </c>
      <c r="EJ8" s="7">
        <v>2596250</v>
      </c>
      <c r="EK8" s="8">
        <f t="array" ref="EK8">EJ8/INDEX(Exch_rates,MATCH($A8,Exch_regions2,0),MATCH(EJ$1,Exch_months2,0))</f>
        <v>103.85</v>
      </c>
      <c r="EL8" s="7">
        <v>2660041.25</v>
      </c>
      <c r="EM8" s="8">
        <f t="array" ref="EM8">EL8/INDEX(Exch_rates,MATCH($A8,Exch_regions2,0),MATCH(EL$1,Exch_months2,0))</f>
        <v>103.63662484902794</v>
      </c>
      <c r="EN8" s="7">
        <v>2731812.5</v>
      </c>
      <c r="EO8" s="8">
        <f t="array" ref="EO8">EN8/INDEX(Exch_rates,MATCH($A8,Exch_regions2,0),MATCH(EN$1,Exch_months2,0))</f>
        <v>105.06971153846153</v>
      </c>
      <c r="EP8" s="7">
        <v>2723250</v>
      </c>
      <c r="EQ8" s="8">
        <f t="array" ref="EQ8">EP8/INDEX(Exch_rates,MATCH($A8,Exch_regions2,0),MATCH(EP$1,Exch_months2,0))</f>
        <v>104.74038461538461</v>
      </c>
      <c r="ER8" s="7">
        <v>2778375</v>
      </c>
      <c r="ES8" s="8">
        <f t="array" ref="ES8">ER8/INDEX(Exch_rates,MATCH($A8,Exch_regions2,0),MATCH(ER$1,Exch_months2,0))</f>
        <v>104.35211267605634</v>
      </c>
      <c r="ET8" s="7">
        <v>2871625</v>
      </c>
      <c r="EU8" s="8">
        <f t="array" ref="EU8">ET8/INDEX(Exch_rates,MATCH($A8,Exch_regions2,0),MATCH(ET$1,Exch_months2,0))</f>
        <v>103.48198198198199</v>
      </c>
      <c r="EV8" s="7">
        <v>2787500</v>
      </c>
      <c r="EW8" s="8">
        <f t="array" ref="EW8">EV8/INDEX(Exch_rates,MATCH($A8,Exch_regions2,0),MATCH(EV$1,Exch_months2,0))</f>
        <v>99.553571428571431</v>
      </c>
      <c r="EX8" s="7">
        <v>2867500</v>
      </c>
      <c r="EY8" s="8">
        <f t="array" ref="EY8">EX8/INDEX(Exch_rates,MATCH($A8,Exch_regions2,0),MATCH(EX$1,Exch_months2,0))</f>
        <v>102.41071428571429</v>
      </c>
      <c r="EZ8" s="7">
        <v>2806250</v>
      </c>
      <c r="FA8" s="8">
        <f t="array" ref="FA8">EZ8/INDEX(Exch_rates,MATCH($A8,Exch_regions2,0),MATCH(EZ$1,Exch_months2,0))</f>
        <v>100.22321428571429</v>
      </c>
      <c r="FB8" s="7">
        <v>2839500</v>
      </c>
      <c r="FC8" s="8">
        <f t="array" ref="FC8">FB8/INDEX(Exch_rates,MATCH($A8,Exch_regions2,0),MATCH(FB$1,Exch_months2,0))</f>
        <v>98.765217391304347</v>
      </c>
      <c r="FD8" s="7">
        <v>3152500</v>
      </c>
      <c r="FE8" s="8">
        <f t="array" ref="FE8">FD8/INDEX(Exch_rates,MATCH($A8,Exch_regions2,0),MATCH(FD$1,Exch_months2,0))</f>
        <v>114.63636363636364</v>
      </c>
      <c r="FF8" s="7">
        <v>3144375</v>
      </c>
      <c r="FG8" s="8">
        <f t="array" ref="FG8">FF8/INDEX(Exch_rates,MATCH($A8,Exch_regions2,0),MATCH(FF$1,Exch_months2,0))</f>
        <v>123.30882352941177</v>
      </c>
      <c r="FH8" s="7">
        <v>3144375</v>
      </c>
      <c r="FI8" s="8">
        <f t="array" ref="FI8">FH8/INDEX(Exch_rates,MATCH($A8,Exch_regions2,0),MATCH(FH$1,Exch_months2,0))</f>
        <v>118.65566037735849</v>
      </c>
      <c r="FJ8" s="7">
        <v>3140937.5</v>
      </c>
      <c r="FK8" s="8">
        <f t="array" ref="FK8">FJ8/INDEX(Exch_rates,MATCH($A8,Exch_regions2,0),MATCH(FJ$1,Exch_months2,0))</f>
        <v>114.21590909090909</v>
      </c>
      <c r="FL8" s="7">
        <v>3139375</v>
      </c>
      <c r="FM8" s="8">
        <f t="array" ref="FM8">FL8/INDEX(Exch_rates,MATCH($A8,Exch_regions2,0),MATCH(FL$1,Exch_months2,0))</f>
        <v>112.12053571428571</v>
      </c>
      <c r="FN8" s="7">
        <v>2991750</v>
      </c>
      <c r="FO8" s="8">
        <f t="array" ref="FO8">FN8/INDEX(Exch_rates,MATCH($A8,Exch_regions2,0),MATCH(FN$1,Exch_months2,0))</f>
        <v>106.84821428571429</v>
      </c>
      <c r="FP8" s="7">
        <v>2948875</v>
      </c>
      <c r="FQ8" s="8">
        <f t="array" ref="FQ8">FP8/INDEX(Exch_rates,MATCH($A8,Exch_regions2,0),MATCH(FP$1,Exch_months2,0))</f>
        <v>105.31696428571429</v>
      </c>
      <c r="FR8" s="7">
        <v>2945500</v>
      </c>
      <c r="FS8" s="8">
        <f t="array" ref="FS8">FR8/INDEX(Exch_rates,MATCH($A8,Exch_regions2,0),MATCH(FR$1,Exch_months2,0))</f>
        <v>105.19642857142857</v>
      </c>
      <c r="FT8" s="7">
        <v>2680500</v>
      </c>
      <c r="FU8" s="8">
        <f t="array" ref="FU8">FT8/INDEX(Exch_rates,MATCH($A8,Exch_regions2,0),MATCH(FT$1,Exch_months2,0))</f>
        <v>95.732142857142861</v>
      </c>
      <c r="FV8" s="7">
        <v>2661500</v>
      </c>
      <c r="FW8" s="8">
        <f t="array" ref="FW8">FV8/INDEX(Exch_rates,MATCH($A8,Exch_regions2,0),MATCH(FV$1,Exch_months2,0))</f>
        <v>93.385964912280699</v>
      </c>
      <c r="FX8" s="7">
        <v>2661500</v>
      </c>
      <c r="FY8" s="8">
        <f t="array" ref="FY8">FX8/INDEX(Exch_rates,MATCH($A8,Exch_regions2,0),MATCH(FX$1,Exch_months2,0))</f>
        <v>91.775862068965523</v>
      </c>
      <c r="FZ8" s="7">
        <v>2874875</v>
      </c>
      <c r="GA8" s="8">
        <f t="array" ref="GA8">FZ8/INDEX(Exch_rates,MATCH($A8,Exch_regions2,0),MATCH(FZ$1,Exch_months2,0))</f>
        <v>95.037190082644628</v>
      </c>
      <c r="GB8" s="7">
        <v>2907750</v>
      </c>
      <c r="GC8" s="8">
        <f t="array" ref="GC8">GB8/INDEX(Exch_rates,MATCH($A8,Exch_regions2,0),MATCH(GB$1,Exch_months2,0))</f>
        <v>93.798387096774192</v>
      </c>
      <c r="GD8" s="7">
        <v>2885875</v>
      </c>
      <c r="GE8" s="8">
        <f t="array" ref="GE8">GD8/INDEX(Exch_rates,MATCH($A8,Exch_regions2,0),MATCH(GD$1,Exch_months2,0))</f>
        <v>90.893700787401571</v>
      </c>
      <c r="GF8" s="7">
        <v>2972375</v>
      </c>
      <c r="GG8" s="8">
        <f t="array" ref="GG8">GF8/INDEX(Exch_rates,MATCH($A8,Exch_regions2,0),MATCH(GF$1,Exch_months2,0))</f>
        <v>90.071969696969703</v>
      </c>
      <c r="GH8" s="7">
        <v>3074500</v>
      </c>
      <c r="GI8" s="8">
        <f t="array" ref="GI8">GH8/INDEX(Exch_rates,MATCH($A8,Exch_regions2,0),MATCH(GH$1,Exch_months2,0))</f>
        <v>93.166666666666671</v>
      </c>
      <c r="GJ8" s="7">
        <v>3131500</v>
      </c>
      <c r="GK8" s="8">
        <f t="array" ref="GK8">GJ8/INDEX(Exch_rates,MATCH($A8,Exch_regions2,0),MATCH(GJ$1,Exch_months2,0))</f>
        <v>94.893939393939391</v>
      </c>
      <c r="GL8" s="7">
        <v>3029125</v>
      </c>
      <c r="GM8" s="8">
        <f t="array" ref="GM8">GL8/INDEX(Exch_rates,MATCH($A8,Exch_regions2,0),MATCH(GL$1,Exch_months2,0))</f>
        <v>96.932000000000002</v>
      </c>
      <c r="GN8" s="7">
        <v>2987031.25</v>
      </c>
      <c r="GO8" s="8">
        <f t="array" ref="GO8">GN8/INDEX(Exch_rates,MATCH($A8,Exch_regions2,0),MATCH(GN$1,Exch_months2,0))</f>
        <v>97.935450819672127</v>
      </c>
      <c r="GP8" s="7">
        <v>2987500</v>
      </c>
      <c r="GQ8" s="8">
        <f t="array" ref="GQ8">GP8/INDEX(Exch_rates,MATCH($A8,Exch_regions2,0),MATCH(GP$1,Exch_months2,0))</f>
        <v>94.094488188976385</v>
      </c>
      <c r="GR8" s="7">
        <v>2987500</v>
      </c>
      <c r="GS8" s="8">
        <f t="array" ref="GS8">GR8/INDEX(Exch_rates,MATCH($A8,Exch_regions2,0),MATCH(GR$1,Exch_months2,0))</f>
        <v>93.359375</v>
      </c>
      <c r="GT8" s="7">
        <v>2987500</v>
      </c>
      <c r="GU8" s="8">
        <f t="array" ref="GU8">GT8/INDEX(Exch_rates,MATCH($A8,Exch_regions2,0),MATCH(GT$1,Exch_months2,0))</f>
        <v>93.359375</v>
      </c>
      <c r="GV8" s="7">
        <v>2989375</v>
      </c>
      <c r="GW8" s="8">
        <f t="array" ref="GW8">GV8/INDEX(Exch_rates,MATCH($A8,Exch_regions2,0),MATCH(GV$1,Exch_months2,0))</f>
        <v>93.41796875</v>
      </c>
      <c r="GX8" s="7">
        <v>2991250</v>
      </c>
      <c r="GY8" s="8">
        <f t="array" ref="GY8">GX8/INDEX(Exch_rates,MATCH($A8,Exch_regions2,0),MATCH(GX$1,Exch_months2,0))</f>
        <v>93.4765625</v>
      </c>
      <c r="GZ8" s="7">
        <v>2994062.5</v>
      </c>
      <c r="HA8" s="8">
        <f t="array" ref="HA8">GZ8/INDEX(Exch_rates,MATCH($A8,Exch_regions2,0),MATCH(GZ$1,Exch_months2,0))</f>
        <v>91.421755725190835</v>
      </c>
      <c r="HB8" s="7">
        <v>3099250</v>
      </c>
      <c r="HC8" s="8">
        <f t="array" ref="HC8">HB8/INDEX(Exch_rates,MATCH($A8,Exch_regions2,0),MATCH(HB$1,Exch_months2,0))</f>
        <v>93.916666666666671</v>
      </c>
      <c r="HD8" s="7">
        <v>3349375</v>
      </c>
      <c r="HE8" s="8">
        <f t="array" ref="HE8">HD8/INDEX(Exch_rates,MATCH($A8,Exch_regions2,0),MATCH(HD$1,Exch_months2,0))</f>
        <v>101.49621212121212</v>
      </c>
      <c r="HF8" s="7">
        <v>3470000</v>
      </c>
      <c r="HG8" s="8">
        <f t="array" ref="HG8">HF8/INDEX(Exch_rates,MATCH($A8,Exch_regions2,0),MATCH(HF$1,Exch_months2,0))</f>
        <v>103.58208955223881</v>
      </c>
      <c r="HH8" s="7">
        <v>3568250</v>
      </c>
      <c r="HI8" s="8">
        <f t="array" ref="HI8">HH8/INDEX(Exch_rates,MATCH($A8,Exch_regions2,0),MATCH(HH$1,Exch_months2,0))</f>
        <v>104.94852941176471</v>
      </c>
      <c r="HJ8" s="7">
        <v>3599000</v>
      </c>
      <c r="HK8" s="8">
        <f t="array" ref="HK8">HJ8/INDEX(Exch_rates,MATCH($A8,Exch_regions2,0),MATCH(HJ$1,Exch_months2,0))</f>
        <v>105.85294117647059</v>
      </c>
      <c r="HL8" s="7">
        <v>3530000</v>
      </c>
      <c r="HM8" s="8">
        <f t="array" ref="HM8">HL8/INDEX(Exch_rates,MATCH($A8,Exch_regions2,0),MATCH(HL$1,Exch_months2,0))</f>
        <v>102.31884057971014</v>
      </c>
      <c r="HN8" s="8">
        <v>3575000</v>
      </c>
      <c r="HO8" s="8">
        <f t="array" ref="HO8">HN8/INDEX(Exch_rates,MATCH($A8,Exch_regions2,0),MATCH(HN$1,Exch_months2,0))</f>
        <v>102.14285714285714</v>
      </c>
      <c r="HP8" s="8">
        <v>3781875</v>
      </c>
      <c r="HQ8" s="8">
        <f t="array" ref="HQ8">HP8/INDEX(Exch_rates,MATCH($A8,Exch_regions2,0),MATCH(HP$1,Exch_months2,0))</f>
        <v>107.28723404255319</v>
      </c>
      <c r="HR8" s="8">
        <v>3787500</v>
      </c>
      <c r="HS8" s="8">
        <f t="array" ref="HS8">HR8/INDEX(Exch_rates,MATCH($A8,Exch_regions2,0),MATCH(HR$1,Exch_months2,0))</f>
        <v>105.20833333333333</v>
      </c>
      <c r="HT8" s="8">
        <v>3728500</v>
      </c>
      <c r="HU8" s="8">
        <f t="array" ref="HU8">HT8/INDEX(Exch_rates,MATCH($A8,Exch_regions2,0),MATCH(HT$1,Exch_months2,0))</f>
        <v>103.56944444444444</v>
      </c>
      <c r="HV8" s="8">
        <v>3689687.5</v>
      </c>
      <c r="HW8" s="8">
        <f t="array" ref="HW8">HV8/INDEX(Exch_rates,MATCH($A8,Exch_regions2,0),MATCH(HV$1,Exch_months2,0))</f>
        <v>100.39965986394557</v>
      </c>
      <c r="HX8" s="8">
        <v>3751437.5</v>
      </c>
      <c r="HY8" s="8">
        <f t="array" ref="HY8">HX8/INDEX(Exch_rates,MATCH($A8,Exch_regions2,0),MATCH(HX$1,Exch_months2,0))</f>
        <v>99.375827814569533</v>
      </c>
      <c r="HZ8" s="8">
        <v>3869375</v>
      </c>
      <c r="IA8" s="8">
        <f t="array" ref="IA8">HZ8/INDEX(Exch_rates,MATCH($A8,Exch_regions2,0),MATCH(HZ$1,Exch_months2,0))</f>
        <v>99.854838709677423</v>
      </c>
      <c r="IB8" s="8">
        <v>4055000</v>
      </c>
      <c r="IC8" s="8">
        <f t="array" ref="IC8">IB8/INDEX(Exch_rates,MATCH($A8,Exch_regions2,0),MATCH(IB$1,Exch_months2,0))</f>
        <v>101.375</v>
      </c>
      <c r="ID8" s="8">
        <v>4049687.5</v>
      </c>
      <c r="IE8" s="8">
        <f t="array" ref="IE8">ID8/INDEX(Exch_rates,MATCH($A8,Exch_regions2,0),MATCH(ID$1,Exch_months2,0))</f>
        <v>101.2421875</v>
      </c>
      <c r="IF8" s="8">
        <v>3873125</v>
      </c>
      <c r="IG8" s="8">
        <f t="array" ref="IG8">IF8/INDEX(Exch_rates,MATCH($A8,Exch_regions2,0),MATCH(IF$1,Exch_months2,0))</f>
        <v>96.828125</v>
      </c>
      <c r="IH8" s="8">
        <v>3842500</v>
      </c>
      <c r="II8" s="8">
        <f t="array" ref="II8">IH8/INDEX(Exch_rates,MATCH($A8,Exch_regions2,0),MATCH(IH$1,Exch_months2,0))</f>
        <v>96.0625</v>
      </c>
      <c r="IJ8" s="8">
        <v>3936250</v>
      </c>
      <c r="IK8" s="8">
        <f t="array" ref="IK8">IJ8/INDEX(Exch_rates,MATCH($A8,Exch_regions2,0),MATCH(IJ$1,Exch_months2,0))</f>
        <v>98.40625</v>
      </c>
      <c r="IL8" s="8">
        <v>4109000</v>
      </c>
      <c r="IM8" s="8">
        <f t="array" ref="IM8">IL8/INDEX(Exch_rates,MATCH($A8,Exch_regions2,0),MATCH(IL$1,Exch_months2,0))</f>
        <v>102.72499999999999</v>
      </c>
      <c r="IN8" s="8">
        <v>4099375</v>
      </c>
      <c r="IO8" s="8">
        <f t="array" ref="IO8">IN8/INDEX(Exch_rates,MATCH($A8,Exch_regions2,0),MATCH(IN$1,Exch_months2,0))</f>
        <v>102.484375</v>
      </c>
      <c r="IP8" s="8">
        <v>4103750</v>
      </c>
      <c r="IQ8" s="8">
        <f t="array" ref="IQ8">IP8/INDEX(Exch_rates,MATCH($A8,Exch_regions2,0),MATCH(IP$1,Exch_months2,0))</f>
        <v>102.59375</v>
      </c>
      <c r="IR8" s="8">
        <v>4090000</v>
      </c>
      <c r="IS8" s="8">
        <f t="array" ref="IS8">IR8/INDEX(Exch_rates,MATCH($A8,Exch_regions2,0),MATCH(IR$1,Exch_months2,0))</f>
        <v>102.25</v>
      </c>
      <c r="IT8" s="8">
        <v>4077500</v>
      </c>
      <c r="IU8" s="8">
        <f t="array" ref="IU8">IT8/INDEX(Exch_rates,MATCH($A8,Exch_regions2,0),MATCH(IT$1,Exch_months2,0))</f>
        <v>101.9375</v>
      </c>
      <c r="IV8" s="7">
        <v>4087750</v>
      </c>
      <c r="IW8" s="8">
        <f t="array" ref="IW8">IV8/INDEX(Exch_rates,MATCH($A8,Exch_regions2,0),MATCH(IV$1,Exch_months2,0))</f>
        <v>102.19374999999999</v>
      </c>
      <c r="IX8" s="8">
        <v>4195000</v>
      </c>
      <c r="IY8" s="8">
        <f t="array" ref="IY8">IX8/INDEX(Exch_rates,MATCH($A8,Exch_regions2,0),MATCH(IX$1,Exch_months2,0))</f>
        <v>104.875</v>
      </c>
      <c r="IZ8" s="8">
        <v>4262500</v>
      </c>
      <c r="JA8" s="8">
        <f t="array" ref="JA8">IZ8/INDEX(Exch_rates,MATCH($A8,Exch_regions2,0),MATCH(IZ$1,Exch_months2,0))</f>
        <v>106.5625</v>
      </c>
      <c r="JB8" s="8">
        <v>4556000</v>
      </c>
      <c r="JC8" s="8">
        <f t="array" ref="JC8">JB8/INDEX(Exch_rates,MATCH($A8,Exch_regions2,0),MATCH(JB$1,Exch_months2,0))</f>
        <v>113.9</v>
      </c>
      <c r="JD8" s="8">
        <v>5120000</v>
      </c>
      <c r="JE8" s="8">
        <f t="array" ref="JE8">JD8/INDEX(Exch_rates,MATCH($A8,Exch_regions2,0),MATCH(JD$1,Exch_months2,0))</f>
        <v>121.9047619047619</v>
      </c>
      <c r="JF8" s="8">
        <v>5140000</v>
      </c>
      <c r="JG8" s="8">
        <f t="array" ref="JG8">JF8/INDEX(Exch_rates,MATCH($A8,Exch_regions2,0),MATCH(JF$1,Exch_months2,0))</f>
        <v>117.35159817351598</v>
      </c>
      <c r="JH8" s="8">
        <v>5180000</v>
      </c>
      <c r="JI8" s="8">
        <f t="array" ref="JI8">JH8/INDEX(Exch_rates,MATCH($A8,Exch_regions2,0),MATCH(JH$1,Exch_months2,0))</f>
        <v>115.11111111111111</v>
      </c>
      <c r="JJ8" s="8">
        <v>5253406.25</v>
      </c>
      <c r="JK8" s="8">
        <f t="array" ref="JK8">JJ8/INDEX(Exch_rates,MATCH($A8,Exch_regions2,0),MATCH(JJ$1,Exch_months2,0))</f>
        <v>112.97647849462365</v>
      </c>
      <c r="JL8" s="8">
        <v>5275000</v>
      </c>
      <c r="JM8" s="8">
        <f t="array" ref="JM8">JL8/INDEX(Exch_rates,MATCH($A8,Exch_regions2,0),MATCH(JL$1,Exch_months2,0))</f>
        <v>117.22222222222223</v>
      </c>
      <c r="JN8" s="8">
        <v>5161000</v>
      </c>
      <c r="JO8" s="8">
        <f t="array" ref="JO8">JN8/INDEX(Exch_rates,MATCH($A8,Exch_regions2,0),MATCH(JN$1,Exch_months2,0))</f>
        <v>114.68888888888888</v>
      </c>
      <c r="JP8" s="8">
        <v>5295000</v>
      </c>
      <c r="JQ8" s="8">
        <f t="array" ref="JQ8">JP8/INDEX(Exch_rates,MATCH($A8,Exch_regions2,0),MATCH(JP$1,Exch_months2,0))</f>
        <v>126.82634730538922</v>
      </c>
      <c r="JR8" s="8">
        <v>5462500</v>
      </c>
      <c r="JS8" s="8">
        <f t="shared" si="0"/>
        <v>136.5625</v>
      </c>
      <c r="JT8" s="8">
        <v>5762800</v>
      </c>
      <c r="JU8" s="8">
        <f t="shared" si="0"/>
        <v>144.07</v>
      </c>
      <c r="JV8" s="8">
        <v>5977500</v>
      </c>
      <c r="JW8" s="8">
        <f t="shared" si="0"/>
        <v>149.4375</v>
      </c>
      <c r="JX8" s="8">
        <v>5954000</v>
      </c>
      <c r="JY8" s="8">
        <f t="shared" si="0"/>
        <v>148.85</v>
      </c>
      <c r="JZ8" s="8">
        <v>5805000</v>
      </c>
      <c r="KA8" s="8">
        <f t="shared" si="0"/>
        <v>145.125</v>
      </c>
      <c r="KB8" s="8">
        <v>5867500</v>
      </c>
      <c r="KC8" s="8">
        <f t="shared" si="0"/>
        <v>146.6875</v>
      </c>
      <c r="KD8" s="8">
        <v>5305000</v>
      </c>
      <c r="KE8" s="8">
        <f t="shared" si="0"/>
        <v>132.625</v>
      </c>
      <c r="KF8" s="8">
        <v>4890261.5630408945</v>
      </c>
      <c r="KG8" s="8">
        <f t="shared" si="0"/>
        <v>122.25653907602236</v>
      </c>
      <c r="KH8" s="8">
        <v>5041521.4000620004</v>
      </c>
      <c r="KI8" s="8">
        <f t="shared" si="0"/>
        <v>126.03803500155001</v>
      </c>
      <c r="KJ8" s="8">
        <v>5024105.3275723988</v>
      </c>
      <c r="KK8" s="8">
        <f t="shared" si="0"/>
        <v>125.60263318930997</v>
      </c>
      <c r="KL8" s="8">
        <v>4830662.5138856601</v>
      </c>
      <c r="KM8" s="8">
        <f t="shared" si="0"/>
        <v>120.7665628471415</v>
      </c>
      <c r="KN8" s="8">
        <v>4786830.7515694024</v>
      </c>
      <c r="KO8" s="8">
        <f t="shared" si="0"/>
        <v>119.67076878923505</v>
      </c>
      <c r="KP8" s="8">
        <v>4953254.8793562222</v>
      </c>
      <c r="KQ8" s="8">
        <f t="shared" si="0"/>
        <v>123.83137198390556</v>
      </c>
      <c r="KR8" s="8">
        <v>4682619.391646646</v>
      </c>
      <c r="KS8" s="8">
        <f t="shared" si="0"/>
        <v>117.06548479116614</v>
      </c>
      <c r="KT8" s="8">
        <v>4979566.9894275228</v>
      </c>
      <c r="KU8" s="8">
        <f t="shared" si="4"/>
        <v>124.48917473568807</v>
      </c>
      <c r="KV8" s="8">
        <v>4976961.7966751922</v>
      </c>
      <c r="KW8" s="8">
        <f t="shared" si="1"/>
        <v>124.42404491687981</v>
      </c>
      <c r="KX8" s="8">
        <v>4886686.6862357594</v>
      </c>
      <c r="KY8" s="8">
        <f t="shared" si="1"/>
        <v>122.16716715589399</v>
      </c>
      <c r="KZ8" s="8">
        <v>4716767.4507220546</v>
      </c>
      <c r="LA8" s="8">
        <f t="shared" si="1"/>
        <v>117.91918626805136</v>
      </c>
      <c r="LB8" s="8">
        <v>4656877.6705675684</v>
      </c>
      <c r="LC8" s="8">
        <f t="shared" si="1"/>
        <v>116.42194176418921</v>
      </c>
      <c r="LD8" s="8">
        <v>4698631.6693792138</v>
      </c>
      <c r="LE8" s="8">
        <f t="shared" si="1"/>
        <v>117.46579173448035</v>
      </c>
      <c r="LF8" s="8">
        <v>4609250</v>
      </c>
      <c r="LG8" s="8">
        <f t="shared" si="2"/>
        <v>109.74404761904762</v>
      </c>
      <c r="LH8" s="8">
        <v>5541350</v>
      </c>
      <c r="LI8" s="8">
        <f>LH8/INDEX(Exch_Rate_Data1,MATCH('Esssential Items CMB_Sorghum '!$A8,Exch_regions1,0),MATCH('Esssential Items CMB_Sorghum '!LH$1,exch_month4,0))</f>
        <v>131.93690476190477</v>
      </c>
      <c r="LJ8" s="8">
        <v>4387343.75</v>
      </c>
      <c r="LK8" s="8">
        <f>LJ8/INDEX(exch_Rate_Data2,MATCH('Esssential Items CMB_Sorghum '!$A8,Exch_regions1,0),MATCH('Esssential Items CMB_Sorghum '!LJ$1,exch_month5,0))</f>
        <v>104.46056547619048</v>
      </c>
      <c r="LL8" s="41">
        <v>4804125</v>
      </c>
      <c r="LM8" s="8">
        <f>LL8/INDEX(exch_Rate_Data3,MATCH('Esssential Items CMB_Sorghum '!$A8,Exch_regions1,0),MATCH('Esssential Items CMB_Sorghum '!LL$1,exch_month6,0))</f>
        <v>114.38392857142857</v>
      </c>
      <c r="LN8" s="7">
        <v>4664100</v>
      </c>
      <c r="LO8" s="7">
        <f>LN8/INDEX(Exchange_rate4,MATCH('Esssential Items CMB_Sorghum '!$A8,Exch_regions1,0),MATCH('Esssential Items CMB_Sorghum '!LN$1,exch_month7,0))</f>
        <v>111.05</v>
      </c>
      <c r="LP8" s="7">
        <v>4730635</v>
      </c>
      <c r="LQ8" s="7">
        <f>LP8/INDEX(Exchange_rate5,MATCH('Esssential Items CMB_Sorghum '!$A8,Exch_regions1,0),MATCH('Esssential Items CMB_Sorghum '!LP$1,exch_month8,0))</f>
        <v>112.63416666666667</v>
      </c>
      <c r="LR8" s="7">
        <v>4838200</v>
      </c>
      <c r="LS8" s="7">
        <f>LR8/INDEX(Exchange_rate6,MATCH('Esssential Items CMB_Sorghum '!$A8,Exch_regions1,0),MATCH('Esssential Items CMB_Sorghum '!LR$1,exch_month9,0))</f>
        <v>115.1952380952381</v>
      </c>
      <c r="LT8" s="7">
        <v>4595125</v>
      </c>
      <c r="LU8" s="7">
        <f>LT8/INDEX(Exchange_rate7,MATCH('Esssential Items CMB_Sorghum '!$A8,Exch_regions1,0),MATCH('Esssential Items CMB_Sorghum '!LT$1,exch_month10,0))</f>
        <v>109.4077380952381</v>
      </c>
      <c r="LV8" s="7">
        <v>4803750</v>
      </c>
      <c r="LW8" s="7">
        <f>LV8/INDEX(exchange_rates8,MATCH('Esssential Items CMB_Sorghum '!$A8,Exch_regions1,0),MATCH('Esssential Items CMB_Sorghum '!LV$1,exch_month11,0))</f>
        <v>114.375</v>
      </c>
      <c r="LX8" s="7">
        <v>4875500</v>
      </c>
      <c r="LY8" s="7">
        <f>LX8/INDEX(exchange_rates9,MATCH('Esssential Items CMB_Sorghum '!$A8,Exch_regions1,0),MATCH('Esssential Items CMB_Sorghum '!LX$1,exch_month12,0))</f>
        <v>116.08333333333333</v>
      </c>
      <c r="LZ8" s="7">
        <v>4754625</v>
      </c>
      <c r="MA8" s="7">
        <f>LZ8/INDEX(exchange_rates10,MATCH('Esssential Items CMB_Sorghum '!$A8,Exch_regions1,0),MATCH('Esssential Items CMB_Sorghum '!LZ$1,exch_month13,0))</f>
        <v>113.20535714285714</v>
      </c>
      <c r="MB8" s="7">
        <v>4822250</v>
      </c>
      <c r="MC8" s="7">
        <f>MB8/INDEX(exchange_rates11,MATCH('Esssential Items CMB_Sorghum '!$A8,Exch_regions1,0),MATCH('Esssential Items CMB_Sorghum '!MB$1,exch_month14,0))</f>
        <v>114.81547619047619</v>
      </c>
      <c r="MD8" s="7">
        <v>5544950</v>
      </c>
      <c r="ME8" s="7">
        <f>MD8/INDEX(exchange_rates12,MATCH('Esssential Items CMB_Sorghum '!$A8,Exch_regions1,0),MATCH('Esssential Items CMB_Sorghum '!MD$1,exch_month15,0))</f>
        <v>132.02261904761906</v>
      </c>
      <c r="MF8" s="7">
        <v>4993375</v>
      </c>
      <c r="MG8" s="7">
        <f>MF8/INDEX(exchange_rates13,MATCH('Esssential Items CMB_Sorghum '!$A8,Exch_regions1,0),MATCH('Esssential Items CMB_Sorghum '!MF$1,exch_month16,0))</f>
        <v>118.88988095238095</v>
      </c>
      <c r="MH8" s="7">
        <v>4915500</v>
      </c>
      <c r="MI8" s="7">
        <f>MH8/INDEX(exchange_rates14,MATCH('Esssential Items CMB_Sorghum '!$A8,Exch_regions1,0),MATCH('Esssential Items CMB_Sorghum '!MH$1,exch_month17,0))</f>
        <v>117.03571428571429</v>
      </c>
      <c r="MJ8" s="7">
        <v>4819900</v>
      </c>
      <c r="MK8" s="7">
        <f>MJ8/INDEX(exchange_rates15,MATCH('Esssential Items CMB_Sorghum '!$A8,Exch_regions1,0),MATCH('Esssential Items CMB_Sorghum '!MJ$1,exch_month18,0))</f>
        <v>114.75952380952381</v>
      </c>
      <c r="ML8" s="7">
        <v>4831000</v>
      </c>
      <c r="MM8" s="7">
        <f>ML8/INDEX(exchange_rates16,MATCH('Esssential Items CMB_Sorghum '!$A8,Exch_regions1,0),MATCH('Esssential Items CMB_Sorghum '!ML$1,exch_month19,0))</f>
        <v>115.02380952380952</v>
      </c>
      <c r="MN8" s="7">
        <v>4754000</v>
      </c>
      <c r="MO8" s="7">
        <f>MN8/INDEX(exchange_rates17,MATCH('Esssential Items CMB_Sorghum '!$A8,Exch_regions1,0),MATCH('Esssential Items CMB_Sorghum '!MN$1,exch_month20,0))</f>
        <v>113.19047619047619</v>
      </c>
      <c r="MP8" s="7">
        <v>4558250</v>
      </c>
      <c r="MQ8" s="7">
        <f>MP8/INDEX(exchange_rates18,MATCH('Esssential Items CMB_Sorghum '!$A8,Exch_regions1,0),MATCH('Esssential Items CMB_Sorghum '!MP$1,exch_month21,0))</f>
        <v>108.5297619047619</v>
      </c>
      <c r="MR8" s="7">
        <v>4556250</v>
      </c>
      <c r="MS8" s="7">
        <f>MR8/INDEX(exchange_rates19,MATCH('Esssential Items CMB_Sorghum '!$A8,Exch_regions1,0),MATCH('Esssential Items CMB_Sorghum '!MR$1,exch_month22,0))</f>
        <v>108.48214285714286</v>
      </c>
      <c r="MT8" s="40">
        <f t="shared" si="3"/>
        <v>4768717.3593350379</v>
      </c>
      <c r="MU8" s="40">
        <f t="shared" si="3"/>
        <v>118.12385660242357</v>
      </c>
    </row>
    <row r="9" spans="1:359" x14ac:dyDescent="0.25">
      <c r="A9" s="14" t="s">
        <v>16</v>
      </c>
      <c r="B9" s="7">
        <v>741250</v>
      </c>
      <c r="C9" s="8">
        <f t="array" ref="C9">B9/INDEX(Exch_rates,MATCH($A9,Exch_regions2,0),MATCH(B$1,Exch_months2,0))</f>
        <v>128.06668970283346</v>
      </c>
      <c r="D9" s="7">
        <v>756000</v>
      </c>
      <c r="E9" s="8">
        <f t="array" ref="E9">D9/INDEX(Exch_rates,MATCH($A9,Exch_regions2,0),MATCH(D$1,Exch_months2,0))</f>
        <v>139.35483870967741</v>
      </c>
      <c r="F9" s="7">
        <v>760375</v>
      </c>
      <c r="G9" s="8">
        <f t="array" ref="G9">F9/INDEX(Exch_rates,MATCH($A9,Exch_regions2,0),MATCH(F$1,Exch_months2,0))</f>
        <v>144.83333333333334</v>
      </c>
      <c r="H9" s="7">
        <v>791312.5</v>
      </c>
      <c r="I9" s="8">
        <f t="array" ref="I9">H9/INDEX(Exch_rates,MATCH($A9,Exch_regions2,0),MATCH(H$1,Exch_months2,0))</f>
        <v>134.69148936170214</v>
      </c>
      <c r="J9" s="7">
        <v>812250</v>
      </c>
      <c r="K9" s="8">
        <f t="array" ref="K9">J9/INDEX(Exch_rates,MATCH($A9,Exch_regions2,0),MATCH(J$1,Exch_months2,0))</f>
        <v>131.53846153846155</v>
      </c>
      <c r="L9" s="7">
        <v>759750</v>
      </c>
      <c r="M9" s="8">
        <f t="array" ref="M9">L9/INDEX(Exch_rates,MATCH($A9,Exch_regions2,0),MATCH(L$1,Exch_months2,0))</f>
        <v>126.625</v>
      </c>
      <c r="N9" s="7">
        <v>761937.5</v>
      </c>
      <c r="O9" s="8">
        <f t="array" ref="O9">N9/INDEX(Exch_rates,MATCH($A9,Exch_regions2,0),MATCH(N$1,Exch_months2,0))</f>
        <v>130.80472103004291</v>
      </c>
      <c r="P9" s="7">
        <v>815000</v>
      </c>
      <c r="Q9" s="8">
        <f t="array" ref="Q9">P9/INDEX(Exch_rates,MATCH($A9,Exch_regions2,0),MATCH(P$1,Exch_months2,0))</f>
        <v>142.98245614035088</v>
      </c>
      <c r="R9" s="7">
        <v>822500</v>
      </c>
      <c r="S9" s="8">
        <f t="array" ref="S9">R9/INDEX(Exch_rates,MATCH($A9,Exch_regions2,0),MATCH(R$1,Exch_months2,0))</f>
        <v>142.42424242424244</v>
      </c>
      <c r="T9" s="7">
        <v>906625</v>
      </c>
      <c r="U9" s="8">
        <f t="array" ref="U9">T9/INDEX(Exch_rates,MATCH($A9,Exch_regions2,0),MATCH(T$1,Exch_months2,0))</f>
        <v>166.35321100917432</v>
      </c>
      <c r="V9" s="7">
        <v>954750</v>
      </c>
      <c r="W9" s="8">
        <f t="array" ref="W9">V9/INDEX(Exch_rates,MATCH($A9,Exch_regions2,0),MATCH(V$1,Exch_months2,0))</f>
        <v>165.32467532467533</v>
      </c>
      <c r="X9" s="7">
        <v>759750</v>
      </c>
      <c r="Y9" s="8">
        <f t="array" ref="Y9">X9/INDEX(Exch_rates,MATCH($A9,Exch_regions2,0),MATCH(X$1,Exch_months2,0))</f>
        <v>131.55844155844156</v>
      </c>
      <c r="Z9" s="15">
        <v>378000</v>
      </c>
      <c r="AA9" s="8">
        <f t="array" ref="AA9">Z9/INDEX(Exch_rates,MATCH($A9,Exch_regions2,0),MATCH(Z$1,Exch_months2,0))</f>
        <v>65.172413793103445</v>
      </c>
      <c r="AB9" s="7">
        <v>378000</v>
      </c>
      <c r="AC9" s="8">
        <f t="array" ref="AC9">AB9/INDEX(Exch_rates,MATCH($A9,Exch_regions2,0),MATCH(AB$1,Exch_months2,0))</f>
        <v>63</v>
      </c>
      <c r="AD9" s="7">
        <v>378800</v>
      </c>
      <c r="AE9" s="8">
        <f t="array" ref="AE9">AD9/INDEX(Exch_rates,MATCH($A9,Exch_regions2,0),MATCH(AD$1,Exch_months2,0))</f>
        <v>60.126984126984127</v>
      </c>
      <c r="AF9" s="7">
        <v>378000</v>
      </c>
      <c r="AG9" s="8">
        <f t="array" ref="AG9">AF9/INDEX(Exch_rates,MATCH($A9,Exch_regions2,0),MATCH(AF$1,Exch_months2,0))</f>
        <v>58.378378378378379</v>
      </c>
      <c r="AH9" s="7">
        <v>378000</v>
      </c>
      <c r="AI9" s="8">
        <f t="array" ref="AI9">AH9/INDEX(Exch_rates,MATCH($A9,Exch_regions2,0),MATCH(AH$1,Exch_months2,0))</f>
        <v>56.842105263157897</v>
      </c>
      <c r="AJ9" s="7">
        <v>378000</v>
      </c>
      <c r="AK9" s="8">
        <f t="array" ref="AK9">AJ9/INDEX(Exch_rates,MATCH($A9,Exch_regions2,0),MATCH(AJ$1,Exch_months2,0))</f>
        <v>55.793357933579337</v>
      </c>
      <c r="AL9" s="7">
        <v>378000</v>
      </c>
      <c r="AM9" s="8">
        <f t="array" ref="AM9">AL9/INDEX(Exch_rates,MATCH($A9,Exch_regions2,0),MATCH(AL$1,Exch_months2,0))</f>
        <v>57.709923664122137</v>
      </c>
      <c r="AN9" s="7">
        <v>474875</v>
      </c>
      <c r="AO9" s="8">
        <f t="array" ref="AO9">AN9/INDEX(Exch_rates,MATCH($A9,Exch_regions2,0),MATCH(AN$1,Exch_months2,0))</f>
        <v>71.950757575757578</v>
      </c>
      <c r="AP9" s="7">
        <v>474500</v>
      </c>
      <c r="AQ9" s="8">
        <f t="array" ref="AQ9">AP9/INDEX(Exch_rates,MATCH($A9,Exch_regions2,0),MATCH(AP$1,Exch_months2,0))</f>
        <v>74.724409448818903</v>
      </c>
      <c r="AR9" s="7">
        <v>473200</v>
      </c>
      <c r="AS9" s="8">
        <f t="array" ref="AS9">AR9/INDEX(Exch_rates,MATCH($A9,Exch_regions2,0),MATCH(AR$1,Exch_months2,0))</f>
        <v>76.818181818181813</v>
      </c>
      <c r="AT9" s="7">
        <v>401750</v>
      </c>
      <c r="AU9" s="8">
        <f t="array" ref="AU9">AT9/INDEX(Exch_rates,MATCH($A9,Exch_regions2,0),MATCH(AT$1,Exch_months2,0))</f>
        <v>61.570881226053643</v>
      </c>
      <c r="AV9" s="7">
        <v>378000</v>
      </c>
      <c r="AW9" s="8">
        <f t="array" ref="AW9">AV9/INDEX(Exch_rates,MATCH($A9,Exch_regions2,0),MATCH(AV$1,Exch_months2,0))</f>
        <v>57.272727272727273</v>
      </c>
      <c r="AX9" s="7">
        <v>378000</v>
      </c>
      <c r="AY9" s="8">
        <f t="array" ref="AY9">AX9/INDEX(Exch_rates,MATCH($A9,Exch_regions2,0),MATCH(AX$1,Exch_months2,0))</f>
        <v>54.782608695652172</v>
      </c>
      <c r="AZ9" s="7">
        <v>378000</v>
      </c>
      <c r="BA9" s="8">
        <f t="array" ref="BA9">AZ9/INDEX(Exch_rates,MATCH($A9,Exch_regions2,0),MATCH(AZ$1,Exch_months2,0))</f>
        <v>56</v>
      </c>
      <c r="BB9" s="7">
        <v>379875</v>
      </c>
      <c r="BC9" s="8">
        <f t="array" ref="BC9">BB9/INDEX(Exch_rates,MATCH($A9,Exch_regions2,0),MATCH(BB$1,Exch_months2,0))</f>
        <v>55.659340659340657</v>
      </c>
      <c r="BD9" s="7">
        <v>379875</v>
      </c>
      <c r="BE9" s="8">
        <f t="array" ref="BE9">BD9/INDEX(Exch_rates,MATCH($A9,Exch_regions2,0),MATCH(BD$1,Exch_months2,0))</f>
        <v>54.658273381294961</v>
      </c>
      <c r="BF9" s="7">
        <v>379875</v>
      </c>
      <c r="BG9" s="8">
        <f t="array" ref="BG9">BF9/INDEX(Exch_rates,MATCH($A9,Exch_regions2,0),MATCH(BF$1,Exch_months2,0))</f>
        <v>55.962728344136714</v>
      </c>
      <c r="BH9" s="7">
        <v>379875</v>
      </c>
      <c r="BI9" s="8">
        <f t="array" ref="BI9">BH9/INDEX(Exch_rates,MATCH($A9,Exch_regions2,0),MATCH(BH$1,Exch_months2,0))</f>
        <v>56.277777777777779</v>
      </c>
      <c r="BJ9" s="7">
        <v>379875</v>
      </c>
      <c r="BK9" s="8">
        <f t="array" ref="BK9">BJ9/INDEX(Exch_rates,MATCH($A9,Exch_regions2,0),MATCH(BJ$1,Exch_months2,0))</f>
        <v>56.697761194029852</v>
      </c>
      <c r="BL9" s="7">
        <v>379875</v>
      </c>
      <c r="BM9" s="8">
        <f t="array" ref="BM9">BL9/INDEX(Exch_rates,MATCH($A9,Exch_regions2,0),MATCH(BL$1,Exch_months2,0))</f>
        <v>55.456204379562045</v>
      </c>
      <c r="BN9" s="7">
        <v>379875</v>
      </c>
      <c r="BO9" s="8">
        <f t="array" ref="BO9">BN9/INDEX(Exch_rates,MATCH($A9,Exch_regions2,0),MATCH(BN$1,Exch_months2,0))</f>
        <v>58.218390804597703</v>
      </c>
      <c r="BP9" s="7">
        <v>379875</v>
      </c>
      <c r="BQ9" s="8">
        <f t="array" ref="BQ9">BP9/INDEX(Exch_rates,MATCH($A9,Exch_regions2,0),MATCH(BP$1,Exch_months2,0))</f>
        <v>56.070110701107012</v>
      </c>
      <c r="BR9" s="7">
        <v>379875</v>
      </c>
      <c r="BS9" s="8">
        <f t="array" ref="BS9">BR9/INDEX(Exch_rates,MATCH($A9,Exch_regions2,0),MATCH(BR$1,Exch_months2,0))</f>
        <v>56.070110701107012</v>
      </c>
      <c r="BT9" s="7">
        <v>379875</v>
      </c>
      <c r="BU9" s="8">
        <f t="array" ref="BU9">BT9/INDEX(Exch_rates,MATCH($A9,Exch_regions2,0),MATCH(BT$1,Exch_months2,0))</f>
        <v>54.855595667870034</v>
      </c>
      <c r="BV9" s="7">
        <v>379875</v>
      </c>
      <c r="BW9" s="8">
        <f t="array" ref="BW9">BV9/INDEX(Exch_rates,MATCH($A9,Exch_regions2,0),MATCH(BV$1,Exch_months2,0))</f>
        <v>56.697761194029852</v>
      </c>
      <c r="BX9" s="7">
        <v>379875</v>
      </c>
      <c r="BY9" s="8">
        <f t="array" ref="BY9">BX9/INDEX(Exch_rates,MATCH($A9,Exch_regions2,0),MATCH(BX$1,Exch_months2,0))</f>
        <v>55.659340659340657</v>
      </c>
      <c r="BZ9" s="7">
        <v>379875</v>
      </c>
      <c r="CA9" s="8">
        <f t="array" ref="CA9">BZ9/INDEX(Exch_rates,MATCH($A9,Exch_regions2,0),MATCH(BZ$1,Exch_months2,0))</f>
        <v>55.456204379562045</v>
      </c>
      <c r="CB9" s="7">
        <v>379875</v>
      </c>
      <c r="CC9" s="8">
        <f t="array" ref="CC9">CB9/INDEX(Exch_rates,MATCH($A9,Exch_regions2,0),MATCH(CB$1,Exch_months2,0))</f>
        <v>55.659340659340657</v>
      </c>
      <c r="CD9" s="7">
        <v>379875</v>
      </c>
      <c r="CE9" s="8">
        <f t="array" ref="CE9">CD9/INDEX(Exch_rates,MATCH($A9,Exch_regions2,0),MATCH(CD$1,Exch_months2,0))</f>
        <v>55.863970588235297</v>
      </c>
      <c r="CF9" s="7">
        <v>379875</v>
      </c>
      <c r="CG9" s="8">
        <f t="array" ref="CG9">CF9/INDEX(Exch_rates,MATCH($A9,Exch_regions2,0),MATCH(CF$1,Exch_months2,0))</f>
        <v>55.863970588235297</v>
      </c>
      <c r="CH9" s="7">
        <v>379875</v>
      </c>
      <c r="CI9" s="8">
        <f t="array" ref="CI9">CH9/INDEX(Exch_rates,MATCH($A9,Exch_regions2,0),MATCH(CH$1,Exch_months2,0))</f>
        <v>56.486988847583646</v>
      </c>
      <c r="CJ9" s="7">
        <v>379875</v>
      </c>
      <c r="CK9" s="8">
        <f t="array" ref="CK9">CJ9/INDEX(Exch_rates,MATCH($A9,Exch_regions2,0),MATCH(CJ$1,Exch_months2,0))</f>
        <v>55.456204379562045</v>
      </c>
      <c r="CL9" s="7">
        <v>379875</v>
      </c>
      <c r="CM9" s="8">
        <f t="array" ref="CM9">CL9/INDEX(Exch_rates,MATCH($A9,Exch_regions2,0),MATCH(CL$1,Exch_months2,0))</f>
        <v>55.456204379562045</v>
      </c>
      <c r="CN9" s="7">
        <v>379875</v>
      </c>
      <c r="CO9" s="8">
        <f t="array" ref="CO9">CN9/INDEX(Exch_rates,MATCH($A9,Exch_regions2,0),MATCH(CN$1,Exch_months2,0))</f>
        <v>55.254545454545458</v>
      </c>
      <c r="CP9" s="7">
        <v>379875</v>
      </c>
      <c r="CQ9" s="8">
        <f t="array" ref="CQ9">CP9/INDEX(Exch_rates,MATCH($A9,Exch_regions2,0),MATCH(CP$1,Exch_months2,0))</f>
        <v>54.267857142857146</v>
      </c>
      <c r="CR9" s="7">
        <v>381750</v>
      </c>
      <c r="CS9" s="8">
        <f t="array" ref="CS9">CR9/INDEX(Exch_rates,MATCH($A9,Exch_regions2,0),MATCH(CR$1,Exch_months2,0))</f>
        <v>54.535714285714285</v>
      </c>
      <c r="CT9" s="7">
        <v>381750</v>
      </c>
      <c r="CU9" s="8">
        <f t="array" ref="CU9">CT9/INDEX(Exch_rates,MATCH($A9,Exch_regions2,0),MATCH(CT$1,Exch_months2,0))</f>
        <v>53.767605633802816</v>
      </c>
      <c r="CV9" s="7">
        <v>381281.25</v>
      </c>
      <c r="CW9" s="8">
        <f t="array" ref="CW9">CV9/INDEX(Exch_rates,MATCH($A9,Exch_regions2,0),MATCH(CV$1,Exch_months2,0))</f>
        <v>54.46875</v>
      </c>
      <c r="CX9" s="7">
        <v>378000</v>
      </c>
      <c r="CY9" s="8">
        <f t="array" ref="CY9">CX9/INDEX(Exch_rates,MATCH($A9,Exch_regions2,0),MATCH(CX$1,Exch_months2,0))</f>
        <v>52.137931034482762</v>
      </c>
      <c r="CZ9" s="7">
        <v>378000</v>
      </c>
      <c r="DA9" s="8">
        <f t="array" ref="DA9">CZ9/INDEX(Exch_rates,MATCH($A9,Exch_regions2,0),MATCH(CZ$1,Exch_months2,0))</f>
        <v>52.5</v>
      </c>
      <c r="DB9" s="7">
        <v>378000</v>
      </c>
      <c r="DC9" s="8">
        <f t="array" ref="DC9">DB9/INDEX(Exch_rates,MATCH($A9,Exch_regions2,0),MATCH(DB$1,Exch_months2,0))</f>
        <v>50.909090909090907</v>
      </c>
      <c r="DD9" s="7">
        <v>378000</v>
      </c>
      <c r="DE9" s="8">
        <f t="array" ref="DE9">DD9/INDEX(Exch_rates,MATCH($A9,Exch_regions2,0),MATCH(DD$1,Exch_months2,0))</f>
        <v>50.670241286863273</v>
      </c>
      <c r="DF9" s="7">
        <v>378000</v>
      </c>
      <c r="DG9" s="8">
        <f t="array" ref="DG9">DF9/INDEX(Exch_rates,MATCH($A9,Exch_regions2,0),MATCH(DF$1,Exch_months2,0))</f>
        <v>50.066225165562912</v>
      </c>
      <c r="DH9" s="7">
        <v>378000</v>
      </c>
      <c r="DI9" s="8">
        <f t="array" ref="DI9">DH9/INDEX(Exch_rates,MATCH($A9,Exch_regions2,0),MATCH(DH$1,Exch_months2,0))</f>
        <v>49.736842105263158</v>
      </c>
      <c r="DJ9" s="7">
        <v>378000</v>
      </c>
      <c r="DK9" s="8">
        <f t="array" ref="DK9">DJ9/INDEX(Exch_rates,MATCH($A9,Exch_regions2,0),MATCH(DJ$1,Exch_months2,0))</f>
        <v>50.4</v>
      </c>
      <c r="DL9" s="7">
        <v>378000</v>
      </c>
      <c r="DM9" s="8">
        <f t="array" ref="DM9">DL9/INDEX(Exch_rates,MATCH($A9,Exch_regions2,0),MATCH(DL$1,Exch_months2,0))</f>
        <v>49.736842105263158</v>
      </c>
      <c r="DN9" s="7">
        <v>378000</v>
      </c>
      <c r="DO9" s="8">
        <f t="array" ref="DO9">DN9/INDEX(Exch_rates,MATCH($A9,Exch_regions2,0),MATCH(DN$1,Exch_months2,0))</f>
        <v>50.4</v>
      </c>
      <c r="DP9" s="7">
        <v>378000</v>
      </c>
      <c r="DQ9" s="8">
        <f t="array" ref="DQ9">DP9/INDEX(Exch_rates,MATCH($A9,Exch_regions2,0),MATCH(DP$1,Exch_months2,0))</f>
        <v>48.46153846153846</v>
      </c>
      <c r="DR9" s="7">
        <v>378000</v>
      </c>
      <c r="DS9" s="8">
        <f t="array" ref="DS9">DR9/INDEX(Exch_rates,MATCH($A9,Exch_regions2,0),MATCH(DR$1,Exch_months2,0))</f>
        <v>57.931034482758619</v>
      </c>
      <c r="DT9" s="7">
        <v>378000</v>
      </c>
      <c r="DU9" s="8">
        <f t="array" ref="DU9">DT9/INDEX(Exch_rates,MATCH($A9,Exch_regions2,0),MATCH(DT$1,Exch_months2,0))</f>
        <v>53.239436619718312</v>
      </c>
      <c r="DV9" s="7">
        <v>379875</v>
      </c>
      <c r="DW9" s="8">
        <f t="array" ref="DW9">DV9/INDEX(Exch_rates,MATCH($A9,Exch_regions2,0),MATCH(DV$1,Exch_months2,0))</f>
        <v>53.129370629370626</v>
      </c>
      <c r="DX9" s="7">
        <v>379875</v>
      </c>
      <c r="DY9" s="8">
        <f t="array" ref="DY9">DX9/INDEX(Exch_rates,MATCH($A9,Exch_regions2,0),MATCH(DX$1,Exch_months2,0))</f>
        <v>51.33445945945946</v>
      </c>
      <c r="DZ9" s="7">
        <v>378000</v>
      </c>
      <c r="EA9" s="8">
        <f t="array" ref="EA9">DZ9/INDEX(Exch_rates,MATCH($A9,Exch_regions2,0),MATCH(DZ$1,Exch_months2,0))</f>
        <v>50.4</v>
      </c>
      <c r="EB9" s="7">
        <v>378000</v>
      </c>
      <c r="EC9" s="8">
        <f t="array" ref="EC9">EB9/INDEX(Exch_rates,MATCH($A9,Exch_regions2,0),MATCH(EB$1,Exch_months2,0))</f>
        <v>50.4</v>
      </c>
      <c r="ED9" s="7">
        <v>378000</v>
      </c>
      <c r="EE9" s="8">
        <f t="array" ref="EE9">ED9/INDEX(Exch_rates,MATCH($A9,Exch_regions2,0),MATCH(ED$1,Exch_months2,0))</f>
        <v>49.736842105263158</v>
      </c>
      <c r="EF9" s="7">
        <v>378000</v>
      </c>
      <c r="EG9" s="8">
        <f t="array" ref="EG9">EF9/INDEX(Exch_rates,MATCH($A9,Exch_regions2,0),MATCH(EF$1,Exch_months2,0))</f>
        <v>50.4</v>
      </c>
      <c r="EH9" s="7">
        <v>378000</v>
      </c>
      <c r="EI9" s="8">
        <f t="array" ref="EI9">EH9/INDEX(Exch_rates,MATCH($A9,Exch_regions2,0),MATCH(EH$1,Exch_months2,0))</f>
        <v>50.4</v>
      </c>
      <c r="EJ9" s="7">
        <v>378000</v>
      </c>
      <c r="EK9" s="8">
        <f t="array" ref="EK9">EJ9/INDEX(Exch_rates,MATCH($A9,Exch_regions2,0),MATCH(EJ$1,Exch_months2,0))</f>
        <v>50.4</v>
      </c>
      <c r="EL9" s="7">
        <v>427375</v>
      </c>
      <c r="EM9" s="8">
        <f t="array" ref="EM9">EL9/INDEX(Exch_rates,MATCH($A9,Exch_regions2,0),MATCH(EL$1,Exch_months2,0))</f>
        <v>56.233552631578945</v>
      </c>
      <c r="EN9" s="7">
        <v>427375</v>
      </c>
      <c r="EO9" s="8">
        <f t="array" ref="EO9">EN9/INDEX(Exch_rates,MATCH($A9,Exch_regions2,0),MATCH(EN$1,Exch_months2,0))</f>
        <v>54.791666666666664</v>
      </c>
      <c r="EP9" s="7">
        <v>425500</v>
      </c>
      <c r="EQ9" s="8">
        <f t="array" ref="EQ9">EP9/INDEX(Exch_rates,MATCH($A9,Exch_regions2,0),MATCH(EP$1,Exch_months2,0))</f>
        <v>52.048929663608561</v>
      </c>
      <c r="ER9" s="7">
        <v>474406.25</v>
      </c>
      <c r="ES9" s="8">
        <f t="array" ref="ES9">ER9/INDEX(Exch_rates,MATCH($A9,Exch_regions2,0),MATCH(ER$1,Exch_months2,0))</f>
        <v>67.772321428571431</v>
      </c>
      <c r="ET9" s="7">
        <v>474875</v>
      </c>
      <c r="EU9" s="8">
        <f t="array" ref="EU9">ET9/INDEX(Exch_rates,MATCH($A9,Exch_regions2,0),MATCH(ET$1,Exch_months2,0))</f>
        <v>63.31666666666667</v>
      </c>
      <c r="EV9" s="7">
        <v>522375</v>
      </c>
      <c r="EW9" s="8">
        <f t="array" ref="EW9">EV9/INDEX(Exch_rates,MATCH($A9,Exch_regions2,0),MATCH(EV$1,Exch_months2,0))</f>
        <v>61.455882352941174</v>
      </c>
      <c r="EX9" s="7">
        <v>473000</v>
      </c>
      <c r="EY9" s="8">
        <f t="array" ref="EY9">EX9/INDEX(Exch_rates,MATCH($A9,Exch_regions2,0),MATCH(EX$1,Exch_months2,0))</f>
        <v>55.647058823529413</v>
      </c>
      <c r="EZ9" s="7">
        <v>473000</v>
      </c>
      <c r="FA9" s="8">
        <f t="array" ref="FA9">EZ9/INDEX(Exch_rates,MATCH($A9,Exch_regions2,0),MATCH(EZ$1,Exch_months2,0))</f>
        <v>52.555555555555557</v>
      </c>
      <c r="FB9" s="7">
        <v>473000</v>
      </c>
      <c r="FC9" s="8">
        <f t="array" ref="FC9">FB9/INDEX(Exch_rates,MATCH($A9,Exch_regions2,0),MATCH(FB$1,Exch_months2,0))</f>
        <v>50.588235294117645</v>
      </c>
      <c r="FD9" s="7">
        <v>473000</v>
      </c>
      <c r="FE9" s="8">
        <f t="array" ref="FE9">FD9/INDEX(Exch_rates,MATCH($A9,Exch_regions2,0),MATCH(FD$1,Exch_months2,0))</f>
        <v>50.86021505376344</v>
      </c>
      <c r="FF9" s="7">
        <v>487000</v>
      </c>
      <c r="FG9" s="8">
        <f t="array" ref="FG9">FF9/INDEX(Exch_rates,MATCH($A9,Exch_regions2,0),MATCH(FF$1,Exch_months2,0))</f>
        <v>48.7</v>
      </c>
      <c r="FH9" s="7">
        <v>573750</v>
      </c>
      <c r="FI9" s="8">
        <f t="array" ref="FI9">FH9/INDEX(Exch_rates,MATCH($A9,Exch_regions2,0),MATCH(FH$1,Exch_months2,0))</f>
        <v>57.375</v>
      </c>
      <c r="FJ9" s="7">
        <v>573750</v>
      </c>
      <c r="FK9" s="8">
        <f t="array" ref="FK9">FJ9/INDEX(Exch_rates,MATCH($A9,Exch_regions2,0),MATCH(FJ$1,Exch_months2,0))</f>
        <v>57.375</v>
      </c>
      <c r="FL9" s="7">
        <v>573750</v>
      </c>
      <c r="FM9" s="8">
        <f t="array" ref="FM9">FL9/INDEX(Exch_rates,MATCH($A9,Exch_regions2,0),MATCH(FL$1,Exch_months2,0))</f>
        <v>57.375</v>
      </c>
      <c r="FN9" s="7">
        <v>573750</v>
      </c>
      <c r="FO9" s="8">
        <f t="array" ref="FO9">FN9/INDEX(Exch_rates,MATCH($A9,Exch_regions2,0),MATCH(FN$1,Exch_months2,0))</f>
        <v>57.375</v>
      </c>
      <c r="FP9" s="7">
        <v>591531.25</v>
      </c>
      <c r="FQ9" s="8">
        <f t="array" ref="FQ9">FP9/INDEX(Exch_rates,MATCH($A9,Exch_regions2,0),MATCH(FP$1,Exch_months2,0))</f>
        <v>58.946811160936718</v>
      </c>
      <c r="FR9" s="7">
        <v>592000</v>
      </c>
      <c r="FS9" s="8">
        <f t="array" ref="FS9">FR9/INDEX(Exch_rates,MATCH($A9,Exch_regions2,0),MATCH(FR$1,Exch_months2,0))</f>
        <v>59.111333000499251</v>
      </c>
      <c r="FT9" s="7">
        <v>588250</v>
      </c>
      <c r="FU9" s="8">
        <f t="array" ref="FU9">FT9/INDEX(Exch_rates,MATCH($A9,Exch_regions2,0),MATCH(FT$1,Exch_months2,0))</f>
        <v>57.250608272506085</v>
      </c>
      <c r="FV9" s="7">
        <v>589754</v>
      </c>
      <c r="FW9" s="8">
        <f t="array" ref="FW9">FV9/INDEX(Exch_rates,MATCH($A9,Exch_regions2,0),MATCH(FV$1,Exch_months2,0))</f>
        <v>60.332890025575445</v>
      </c>
      <c r="FX9" s="7">
        <v>568750</v>
      </c>
      <c r="FY9" s="8">
        <f t="array" ref="FY9">FX9/INDEX(Exch_rates,MATCH($A9,Exch_regions2,0),MATCH(FX$1,Exch_months2,0))</f>
        <v>56.875</v>
      </c>
      <c r="FZ9" s="7">
        <v>568750</v>
      </c>
      <c r="GA9" s="8">
        <f t="array" ref="GA9">FZ9/INDEX(Exch_rates,MATCH($A9,Exch_regions2,0),MATCH(FZ$1,Exch_months2,0))</f>
        <v>56.875</v>
      </c>
      <c r="GB9" s="7">
        <v>568750</v>
      </c>
      <c r="GC9" s="8">
        <f t="array" ref="GC9">GB9/INDEX(Exch_rates,MATCH($A9,Exch_regions2,0),MATCH(GB$1,Exch_months2,0))</f>
        <v>56.875</v>
      </c>
      <c r="GD9" s="7">
        <v>514375</v>
      </c>
      <c r="GE9" s="8">
        <f t="array" ref="GE9">GD9/INDEX(Exch_rates,MATCH($A9,Exch_regions2,0),MATCH(GD$1,Exch_months2,0))</f>
        <v>51.4375</v>
      </c>
      <c r="GF9" s="7">
        <v>516550</v>
      </c>
      <c r="GG9" s="8">
        <f t="array" ref="GG9">GF9/INDEX(Exch_rates,MATCH($A9,Exch_regions2,0),MATCH(GF$1,Exch_months2,0))</f>
        <v>51.655000000000001</v>
      </c>
      <c r="GH9" s="7">
        <v>514375</v>
      </c>
      <c r="GI9" s="8">
        <f t="array" ref="GI9">GH9/INDEX(Exch_rates,MATCH($A9,Exch_regions2,0),MATCH(GH$1,Exch_months2,0))</f>
        <v>51.4375</v>
      </c>
      <c r="GJ9" s="7">
        <v>514375</v>
      </c>
      <c r="GK9" s="8">
        <f t="array" ref="GK9">GJ9/INDEX(Exch_rates,MATCH($A9,Exch_regions2,0),MATCH(GJ$1,Exch_months2,0))</f>
        <v>51.4375</v>
      </c>
      <c r="GL9" s="7">
        <v>514375</v>
      </c>
      <c r="GM9" s="8">
        <f t="array" ref="GM9">GL9/INDEX(Exch_rates,MATCH($A9,Exch_regions2,0),MATCH(GL$1,Exch_months2,0))</f>
        <v>51.4375</v>
      </c>
      <c r="GN9" s="7">
        <v>568875</v>
      </c>
      <c r="GO9" s="8">
        <f t="array" ref="GO9">GN9/INDEX(Exch_rates,MATCH($A9,Exch_regions2,0),MATCH(GN$1,Exch_months2,0))</f>
        <v>58.496143958868892</v>
      </c>
      <c r="GP9" s="7">
        <v>576750</v>
      </c>
      <c r="GQ9" s="8">
        <f t="array" ref="GQ9">GP9/INDEX(Exch_rates,MATCH($A9,Exch_regions2,0),MATCH(GP$1,Exch_months2,0))</f>
        <v>60.234986945169716</v>
      </c>
      <c r="GR9" s="7">
        <v>576750</v>
      </c>
      <c r="GS9" s="8">
        <f t="array" ref="GS9">GR9/INDEX(Exch_rates,MATCH($A9,Exch_regions2,0),MATCH(GR$1,Exch_months2,0))</f>
        <v>67.063953488372093</v>
      </c>
      <c r="GT9" s="7">
        <v>574750</v>
      </c>
      <c r="GU9" s="8">
        <f t="array" ref="GU9">GT9/INDEX(Exch_rates,MATCH($A9,Exch_regions2,0),MATCH(GT$1,Exch_months2,0))</f>
        <v>68.832335329341319</v>
      </c>
      <c r="GV9" s="7">
        <v>576750</v>
      </c>
      <c r="GW9" s="8">
        <f t="array" ref="GW9">GV9/INDEX(Exch_rates,MATCH($A9,Exch_regions2,0),MATCH(GV$1,Exch_months2,0))</f>
        <v>68.254437869822482</v>
      </c>
      <c r="GX9" s="7">
        <v>576750</v>
      </c>
      <c r="GY9" s="8">
        <f t="array" ref="GY9">GX9/INDEX(Exch_rates,MATCH($A9,Exch_regions2,0),MATCH(GX$1,Exch_months2,0))</f>
        <v>69.48795180722891</v>
      </c>
      <c r="GZ9" s="7">
        <v>576750</v>
      </c>
      <c r="HA9" s="8">
        <f t="array" ref="HA9">GZ9/INDEX(Exch_rates,MATCH($A9,Exch_regions2,0),MATCH(GZ$1,Exch_months2,0))</f>
        <v>69.48795180722891</v>
      </c>
      <c r="HB9" s="7">
        <v>572750</v>
      </c>
      <c r="HC9" s="8">
        <f t="array" ref="HC9">HB9/INDEX(Exch_rates,MATCH($A9,Exch_regions2,0),MATCH(HB$1,Exch_months2,0))</f>
        <v>69.006024096385545</v>
      </c>
      <c r="HD9" s="7">
        <v>576750</v>
      </c>
      <c r="HE9" s="8">
        <f t="array" ref="HE9">HD9/INDEX(Exch_rates,MATCH($A9,Exch_regions2,0),MATCH(HD$1,Exch_months2,0))</f>
        <v>69.48795180722891</v>
      </c>
      <c r="HF9" s="7">
        <v>576750</v>
      </c>
      <c r="HG9" s="8">
        <f t="array" ref="HG9">HF9/INDEX(Exch_rates,MATCH($A9,Exch_regions2,0),MATCH(HF$1,Exch_months2,0))</f>
        <v>69.27927927927928</v>
      </c>
      <c r="HH9" s="7">
        <v>576750</v>
      </c>
      <c r="HI9" s="8">
        <f t="array" ref="HI9">HH9/INDEX(Exch_rates,MATCH($A9,Exch_regions2,0),MATCH(HH$1,Exch_months2,0))</f>
        <v>67.852941176470594</v>
      </c>
      <c r="HJ9" s="7">
        <v>527375</v>
      </c>
      <c r="HK9" s="8">
        <f t="array" ref="HK9">HJ9/INDEX(Exch_rates,MATCH($A9,Exch_regions2,0),MATCH(HJ$1,Exch_months2,0))</f>
        <v>62.044117647058826</v>
      </c>
      <c r="HL9" s="7">
        <v>474875</v>
      </c>
      <c r="HM9" s="8">
        <f t="array" ref="HM9">HL9/INDEX(Exch_rates,MATCH($A9,Exch_regions2,0),MATCH(HL$1,Exch_months2,0))</f>
        <v>55.867647058823529</v>
      </c>
      <c r="HN9" s="8">
        <v>476750</v>
      </c>
      <c r="HO9" s="8">
        <f t="array" ref="HO9">HN9/INDEX(Exch_rates,MATCH($A9,Exch_regions2,0),MATCH(HN$1,Exch_months2,0))</f>
        <v>56.088235294117645</v>
      </c>
      <c r="HP9" s="8">
        <v>493843.75</v>
      </c>
      <c r="HQ9" s="8">
        <f t="array" ref="HQ9">HP9/INDEX(Exch_rates,MATCH($A9,Exch_regions2,0),MATCH(HP$1,Exch_months2,0))</f>
        <v>58.270648967551622</v>
      </c>
      <c r="HR9" s="8">
        <v>577750</v>
      </c>
      <c r="HS9" s="8">
        <f t="array" ref="HS9">HR9/INDEX(Exch_rates,MATCH($A9,Exch_regions2,0),MATCH(HR$1,Exch_months2,0))</f>
        <v>68.985074626865668</v>
      </c>
      <c r="HT9" s="8">
        <v>576750</v>
      </c>
      <c r="HU9" s="8">
        <f t="array" ref="HU9">HT9/INDEX(Exch_rates,MATCH($A9,Exch_regions2,0),MATCH(HT$1,Exch_months2,0))</f>
        <v>68.824582338902147</v>
      </c>
      <c r="HV9" s="8">
        <v>576750</v>
      </c>
      <c r="HW9" s="8">
        <f t="array" ref="HW9">HV9/INDEX(Exch_rates,MATCH($A9,Exch_regions2,0),MATCH(HV$1,Exch_months2,0))</f>
        <v>68.456973293768542</v>
      </c>
      <c r="HX9" s="8">
        <v>576750</v>
      </c>
      <c r="HY9" s="8">
        <f t="array" ref="HY9">HX9/INDEX(Exch_rates,MATCH($A9,Exch_regions2,0),MATCH(HX$1,Exch_months2,0))</f>
        <v>68.456973293768542</v>
      </c>
      <c r="HZ9" s="8">
        <v>576750</v>
      </c>
      <c r="IA9" s="8">
        <f t="array" ref="IA9">HZ9/INDEX(Exch_rates,MATCH($A9,Exch_regions2,0),MATCH(HZ$1,Exch_months2,0))</f>
        <v>68.053097345132741</v>
      </c>
      <c r="IB9" s="8">
        <v>576750</v>
      </c>
      <c r="IC9" s="8">
        <f t="array" ref="IC9">IB9/INDEX(Exch_rates,MATCH($A9,Exch_regions2,0),MATCH(IB$1,Exch_months2,0))</f>
        <v>67.852941176470594</v>
      </c>
      <c r="ID9" s="8">
        <v>529250</v>
      </c>
      <c r="IE9" s="8">
        <f t="array" ref="IE9">ID9/INDEX(Exch_rates,MATCH($A9,Exch_regions2,0),MATCH(ID$1,Exch_months2,0))</f>
        <v>62.264705882352942</v>
      </c>
      <c r="IF9" s="8">
        <v>529250</v>
      </c>
      <c r="IG9" s="8">
        <f t="array" ref="IG9">IF9/INDEX(Exch_rates,MATCH($A9,Exch_regions2,0),MATCH(IF$1,Exch_months2,0))</f>
        <v>62.264705882352942</v>
      </c>
      <c r="IH9" s="8">
        <v>529250</v>
      </c>
      <c r="II9" s="8">
        <f t="array" ref="II9">IH9/INDEX(Exch_rates,MATCH($A9,Exch_regions2,0),MATCH(IH$1,Exch_months2,0))</f>
        <v>62.264705882352942</v>
      </c>
      <c r="IJ9" s="8">
        <v>529250</v>
      </c>
      <c r="IK9" s="8">
        <f t="array" ref="IK9">IJ9/INDEX(Exch_rates,MATCH($A9,Exch_regions2,0),MATCH(IJ$1,Exch_months2,0))</f>
        <v>62.264705882352942</v>
      </c>
      <c r="IL9" s="8">
        <v>510250</v>
      </c>
      <c r="IM9" s="8">
        <f t="array" ref="IM9">IL9/INDEX(Exch_rates,MATCH($A9,Exch_regions2,0),MATCH(IL$1,Exch_months2,0))</f>
        <v>60.398910984848484</v>
      </c>
      <c r="IN9" s="8">
        <v>541125</v>
      </c>
      <c r="IO9" s="8">
        <f t="array" ref="IO9">IN9/INDEX(Exch_rates,MATCH($A9,Exch_regions2,0),MATCH(IN$1,Exch_months2,0))</f>
        <v>64.727870813397132</v>
      </c>
      <c r="IP9" s="8">
        <v>576750</v>
      </c>
      <c r="IQ9" s="8">
        <f t="array" ref="IQ9">IP9/INDEX(Exch_rates,MATCH($A9,Exch_regions2,0),MATCH(IP$1,Exch_months2,0))</f>
        <v>68.660714285714292</v>
      </c>
      <c r="IR9" s="8">
        <v>580687.5</v>
      </c>
      <c r="IS9" s="8">
        <f t="array" ref="IS9">IR9/INDEX(Exch_rates,MATCH($A9,Exch_regions2,0),MATCH(IR$1,Exch_months2,0))</f>
        <v>69.129464285714292</v>
      </c>
      <c r="IT9" s="8">
        <v>566156.25</v>
      </c>
      <c r="IU9" s="8">
        <f t="array" ref="IU9">IT9/INDEX(Exch_rates,MATCH($A9,Exch_regions2,0),MATCH(IT$1,Exch_months2,0))</f>
        <v>67.000739644970409</v>
      </c>
      <c r="IV9" s="7">
        <v>576250</v>
      </c>
      <c r="IW9" s="8">
        <f t="array" ref="IW9">IV9/INDEX(Exch_rates,MATCH($A9,Exch_regions2,0),MATCH(IV$1,Exch_months2,0))</f>
        <v>67.794117647058826</v>
      </c>
      <c r="IX9" s="8">
        <v>584125</v>
      </c>
      <c r="IY9" s="8">
        <f t="array" ref="IY9">IX9/INDEX(Exch_rates,MATCH($A9,Exch_regions2,0),MATCH(IX$1,Exch_months2,0))</f>
        <v>68.720588235294116</v>
      </c>
      <c r="IZ9" s="8">
        <v>589750</v>
      </c>
      <c r="JA9" s="8">
        <f t="array" ref="JA9">IZ9/INDEX(Exch_rates,MATCH($A9,Exch_regions2,0),MATCH(IZ$1,Exch_months2,0))</f>
        <v>69.382352941176464</v>
      </c>
      <c r="JB9" s="8">
        <v>590125</v>
      </c>
      <c r="JC9" s="8">
        <f t="array" ref="JC9">JB9/INDEX(Exch_rates,MATCH($A9,Exch_regions2,0),MATCH(JB$1,Exch_months2,0))</f>
        <v>69.42647058823529</v>
      </c>
      <c r="JD9" s="8">
        <v>604281.25</v>
      </c>
      <c r="JE9" s="8">
        <f t="array" ref="JE9">JD9/INDEX(Exch_rates,MATCH($A9,Exch_regions2,0),MATCH(JD$1,Exch_months2,0))</f>
        <v>71.091911764705884</v>
      </c>
      <c r="JF9" s="8">
        <v>639125</v>
      </c>
      <c r="JG9" s="8">
        <f t="array" ref="JG9">JF9/INDEX(Exch_rates,MATCH($A9,Exch_regions2,0),MATCH(JF$1,Exch_months2,0))</f>
        <v>75.191176470588232</v>
      </c>
      <c r="JH9" s="8">
        <v>637876.25</v>
      </c>
      <c r="JI9" s="8">
        <f t="array" ref="JI9">JH9/INDEX(Exch_rates,MATCH($A9,Exch_regions2,0),MATCH(JH$1,Exch_months2,0))</f>
        <v>75.044264705882355</v>
      </c>
      <c r="JJ9" s="8">
        <v>637250</v>
      </c>
      <c r="JK9" s="8">
        <f t="array" ref="JK9">JJ9/INDEX(Exch_rates,MATCH($A9,Exch_regions2,0),MATCH(JJ$1,Exch_months2,0))</f>
        <v>75.593119810201657</v>
      </c>
      <c r="JL9" s="8">
        <v>637250</v>
      </c>
      <c r="JM9" s="8">
        <f t="array" ref="JM9">JL9/INDEX(Exch_rates,MATCH($A9,Exch_regions2,0),MATCH(JL$1,Exch_months2,0))</f>
        <v>75.548310610551269</v>
      </c>
      <c r="JN9" s="8">
        <v>688750</v>
      </c>
      <c r="JO9" s="8">
        <f t="array" ref="JO9">JN9/INDEX(Exch_rates,MATCH($A9,Exch_regions2,0),MATCH(JN$1,Exch_months2,0))</f>
        <v>81.935522246014756</v>
      </c>
      <c r="JP9" s="8">
        <v>720500</v>
      </c>
      <c r="JQ9" s="8">
        <f t="array" ref="JQ9">JP9/INDEX(Exch_rates,MATCH($A9,Exch_regions2,0),MATCH(JP$1,Exch_months2,0))</f>
        <v>85.135294812714164</v>
      </c>
      <c r="JR9" s="8">
        <v>718500</v>
      </c>
      <c r="JS9" s="8">
        <f t="shared" si="0"/>
        <v>84.599081596608968</v>
      </c>
      <c r="JT9" s="8">
        <v>720500</v>
      </c>
      <c r="JU9" s="8">
        <f t="shared" si="0"/>
        <v>84.864546525323917</v>
      </c>
      <c r="JV9" s="8">
        <v>725125</v>
      </c>
      <c r="JW9" s="8">
        <f t="shared" si="0"/>
        <v>85.308823529411768</v>
      </c>
      <c r="JX9" s="8">
        <v>705500</v>
      </c>
      <c r="JY9" s="8">
        <f t="shared" si="0"/>
        <v>83</v>
      </c>
      <c r="JZ9" s="8">
        <v>724500</v>
      </c>
      <c r="KA9" s="8">
        <f t="shared" si="0"/>
        <v>85.235294117647058</v>
      </c>
      <c r="KB9" s="8">
        <v>605750</v>
      </c>
      <c r="KC9" s="8">
        <f t="shared" si="0"/>
        <v>71.097417840375584</v>
      </c>
      <c r="KD9" s="8">
        <v>534500</v>
      </c>
      <c r="KE9" s="8">
        <f t="shared" si="0"/>
        <v>62.631825638621983</v>
      </c>
      <c r="KF9" s="8">
        <v>546375</v>
      </c>
      <c r="KG9" s="8">
        <f t="shared" si="0"/>
        <v>63.754375729288213</v>
      </c>
      <c r="KH9" s="8">
        <v>534500</v>
      </c>
      <c r="KI9" s="8">
        <f t="shared" si="0"/>
        <v>62.882352941176471</v>
      </c>
      <c r="KJ9" s="8">
        <v>632781.25</v>
      </c>
      <c r="KK9" s="8">
        <f t="shared" si="0"/>
        <v>73.664871944121074</v>
      </c>
      <c r="KL9" s="8">
        <v>629500</v>
      </c>
      <c r="KM9" s="8">
        <f t="shared" si="0"/>
        <v>73.197674418604649</v>
      </c>
      <c r="KN9" s="8">
        <v>626500</v>
      </c>
      <c r="KO9" s="8">
        <f t="shared" si="0"/>
        <v>72.848837209302332</v>
      </c>
      <c r="KP9" s="8">
        <v>636800</v>
      </c>
      <c r="KQ9" s="8">
        <f t="shared" si="0"/>
        <v>73.789107763615291</v>
      </c>
      <c r="KR9" s="8">
        <v>672000</v>
      </c>
      <c r="KS9" s="8">
        <f t="shared" si="0"/>
        <v>77.463976945244951</v>
      </c>
      <c r="KT9" s="8">
        <v>671000</v>
      </c>
      <c r="KU9" s="8">
        <f t="shared" si="4"/>
        <v>77.527440785673022</v>
      </c>
      <c r="KV9" s="8">
        <v>627000</v>
      </c>
      <c r="KW9" s="8">
        <f t="shared" si="1"/>
        <v>71.575342465753423</v>
      </c>
      <c r="KX9" s="8">
        <v>686125</v>
      </c>
      <c r="KY9" s="8">
        <f t="shared" si="1"/>
        <v>77.96875</v>
      </c>
      <c r="KZ9" s="8">
        <v>688875</v>
      </c>
      <c r="LA9" s="8">
        <f t="shared" si="1"/>
        <v>78.174648206990469</v>
      </c>
      <c r="LB9" s="8">
        <v>696000</v>
      </c>
      <c r="LC9" s="8">
        <f t="shared" si="1"/>
        <v>78.644067796610173</v>
      </c>
      <c r="LD9" s="8">
        <v>723500</v>
      </c>
      <c r="LE9" s="8">
        <f t="shared" si="1"/>
        <v>81.751412429378533</v>
      </c>
      <c r="LF9" s="8">
        <v>780562.5</v>
      </c>
      <c r="LG9" s="8">
        <f t="shared" si="2"/>
        <v>88.199152542372886</v>
      </c>
      <c r="LH9" s="8">
        <v>823350</v>
      </c>
      <c r="LI9" s="8">
        <f>LH9/INDEX(Exch_Rate_Data1,MATCH('Esssential Items CMB_Sorghum '!$A9,Exch_regions1,0),MATCH('Esssential Items CMB_Sorghum '!LH$1,exch_month4,0))</f>
        <v>90.230136986301375</v>
      </c>
      <c r="LJ9" s="8">
        <v>879750</v>
      </c>
      <c r="LK9" s="8">
        <f>LJ9/INDEX(exch_Rate_Data2,MATCH('Esssential Items CMB_Sorghum '!$A9,Exch_regions1,0),MATCH('Esssential Items CMB_Sorghum '!LJ$1,exch_month5,0))</f>
        <v>98.848314606741567</v>
      </c>
      <c r="LL9" s="41">
        <v>879750</v>
      </c>
      <c r="LM9" s="8">
        <f>LL9/INDEX(exch_Rate_Data3,MATCH('Esssential Items CMB_Sorghum '!$A9,Exch_regions1,0),MATCH('Esssential Items CMB_Sorghum '!LL$1,exch_month6,0))</f>
        <v>98.848314606741567</v>
      </c>
      <c r="LN9" s="7">
        <v>852650</v>
      </c>
      <c r="LO9" s="7">
        <f>LN9/INDEX(Exchange_rate4,MATCH('Esssential Items CMB_Sorghum '!$A9,Exch_regions1,0),MATCH('Esssential Items CMB_Sorghum '!LN$1,exch_month7,0))</f>
        <v>95.161830357142861</v>
      </c>
      <c r="LP9" s="7">
        <v>834250</v>
      </c>
      <c r="LQ9" s="7">
        <f>LP9/INDEX(Exchange_rate5,MATCH('Esssential Items CMB_Sorghum '!$A9,Exch_regions1,0),MATCH('Esssential Items CMB_Sorghum '!LP$1,exch_month8,0))</f>
        <v>90.433604336043359</v>
      </c>
      <c r="LR9" s="7">
        <v>866875</v>
      </c>
      <c r="LS9" s="7">
        <f>LR9/INDEX(Exchange_rate6,MATCH('Esssential Items CMB_Sorghum '!$A9,Exch_regions1,0),MATCH('Esssential Items CMB_Sorghum '!LR$1,exch_month9,0))</f>
        <v>92.22074468085107</v>
      </c>
      <c r="LT9" s="7">
        <v>879312.5</v>
      </c>
      <c r="LU9" s="7">
        <f>LT9/INDEX(Exchange_rate7,MATCH('Esssential Items CMB_Sorghum '!$A9,Exch_regions1,0),MATCH('Esssential Items CMB_Sorghum '!LT$1,exch_month10,0))</f>
        <v>90.650773195876283</v>
      </c>
      <c r="LV9" s="7">
        <v>910968.75</v>
      </c>
      <c r="LW9" s="7">
        <f>LV9/INDEX(exchange_rates8,MATCH('Esssential Items CMB_Sorghum '!$A9,Exch_regions1,0),MATCH('Esssential Items CMB_Sorghum '!LV$1,exch_month11,0))</f>
        <v>93.193734015345271</v>
      </c>
      <c r="LX9" s="7">
        <v>948418</v>
      </c>
      <c r="LY9" s="7">
        <f>LX9/INDEX(exchange_rates9,MATCH('Esssential Items CMB_Sorghum '!$A9,Exch_regions1,0),MATCH('Esssential Items CMB_Sorghum '!LX$1,exch_month12,0))</f>
        <v>100.89553191489362</v>
      </c>
      <c r="LZ9" s="7">
        <v>938750</v>
      </c>
      <c r="MA9" s="7">
        <f>LZ9/INDEX(exchange_rates10,MATCH('Esssential Items CMB_Sorghum '!$A9,Exch_regions1,0),MATCH('Esssential Items CMB_Sorghum '!LZ$1,exch_month13,0))</f>
        <v>96.361116813795931</v>
      </c>
      <c r="MB9" s="7">
        <v>938750</v>
      </c>
      <c r="MC9" s="7">
        <f>MB9/INDEX(exchange_rates11,MATCH('Esssential Items CMB_Sorghum '!$A9,Exch_regions1,0),MATCH('Esssential Items CMB_Sorghum '!MB$1,exch_month14,0))</f>
        <v>94.346733668341713</v>
      </c>
      <c r="MD9" s="7">
        <v>1082500</v>
      </c>
      <c r="ME9" s="7">
        <f>MD9/INDEX(exchange_rates12,MATCH('Esssential Items CMB_Sorghum '!$A9,Exch_regions1,0),MATCH('Esssential Items CMB_Sorghum '!MD$1,exch_month15,0))</f>
        <v>102.70398481973434</v>
      </c>
      <c r="MF9" s="7">
        <v>966500</v>
      </c>
      <c r="MG9" s="7">
        <f>MF9/INDEX(exchange_rates13,MATCH('Esssential Items CMB_Sorghum '!$A9,Exch_regions1,0),MATCH('Esssential Items CMB_Sorghum '!MF$1,exch_month16,0))</f>
        <v>96.65</v>
      </c>
      <c r="MH9" s="7">
        <v>1097500</v>
      </c>
      <c r="MI9" s="7">
        <f>MH9/INDEX(exchange_rates14,MATCH('Esssential Items CMB_Sorghum '!$A9,Exch_regions1,0),MATCH('Esssential Items CMB_Sorghum '!MH$1,exch_month17,0))</f>
        <v>103.5377358490566</v>
      </c>
      <c r="MJ9" s="7">
        <v>1099000</v>
      </c>
      <c r="MK9" s="7">
        <f>MJ9/INDEX(exchange_rates15,MATCH('Esssential Items CMB_Sorghum '!$A9,Exch_regions1,0),MATCH('Esssential Items CMB_Sorghum '!MJ$1,exch_month18,0))</f>
        <v>108.81188118811882</v>
      </c>
      <c r="ML9" s="7">
        <v>881375</v>
      </c>
      <c r="MM9" s="7">
        <f>ML9/INDEX(exchange_rates16,MATCH('Esssential Items CMB_Sorghum '!$A9,Exch_regions1,0),MATCH('Esssential Items CMB_Sorghum '!ML$1,exch_month19,0))</f>
        <v>83.3451536643026</v>
      </c>
      <c r="MN9" s="7">
        <v>1097500</v>
      </c>
      <c r="MO9" s="7">
        <f>MN9/INDEX(exchange_rates17,MATCH('Esssential Items CMB_Sorghum '!$A9,Exch_regions1,0),MATCH('Esssential Items CMB_Sorghum '!MN$1,exch_month20,0))</f>
        <v>109.75</v>
      </c>
      <c r="MP9" s="7">
        <v>1097500</v>
      </c>
      <c r="MQ9" s="7">
        <f>MP9/INDEX(exchange_rates18,MATCH('Esssential Items CMB_Sorghum '!$A9,Exch_regions1,0),MATCH('Esssential Items CMB_Sorghum '!MP$1,exch_month21,0))</f>
        <v>103.5377358490566</v>
      </c>
      <c r="MR9" s="7">
        <v>974062.5</v>
      </c>
      <c r="MS9" s="7">
        <f>MR9/INDEX(exchange_rates19,MATCH('Esssential Items CMB_Sorghum '!$A9,Exch_regions1,0),MATCH('Esssential Items CMB_Sorghum '!MR$1,exch_month22,0))</f>
        <v>91.033878504672899</v>
      </c>
      <c r="MT9" s="40">
        <f t="shared" si="3"/>
        <v>675662.5</v>
      </c>
      <c r="MU9" s="40">
        <f t="shared" si="3"/>
        <v>76.492281955855361</v>
      </c>
    </row>
    <row r="10" spans="1:359" x14ac:dyDescent="0.25">
      <c r="A10" s="14" t="s">
        <v>6</v>
      </c>
      <c r="B10" s="7">
        <v>280625</v>
      </c>
      <c r="C10" s="8">
        <f t="array" ref="C10">B10/INDEX(Exch_rates,MATCH($A10,Exch_regions2,0),MATCH(B$1,Exch_months2,0))</f>
        <v>49.888888888888886</v>
      </c>
      <c r="D10" s="7">
        <v>354000</v>
      </c>
      <c r="E10" s="8">
        <f t="array" ref="E10">D10/INDEX(Exch_rates,MATCH($A10,Exch_regions2,0),MATCH(D$1,Exch_months2,0))</f>
        <v>64.510250569476085</v>
      </c>
      <c r="F10" s="7">
        <v>340375</v>
      </c>
      <c r="G10" s="8">
        <f t="array" ref="G10">F10/INDEX(Exch_rates,MATCH($A10,Exch_regions2,0),MATCH(F$1,Exch_months2,0))</f>
        <v>66.092233009708735</v>
      </c>
      <c r="H10" s="7">
        <v>378337.5</v>
      </c>
      <c r="I10" s="8">
        <f t="array" ref="I10">H10/INDEX(Exch_rates,MATCH($A10,Exch_regions2,0),MATCH(H$1,Exch_months2,0))</f>
        <v>63.056249999999999</v>
      </c>
      <c r="J10" s="7">
        <v>390750</v>
      </c>
      <c r="K10" s="8">
        <f t="array" ref="K10">J10/INDEX(Exch_rates,MATCH($A10,Exch_regions2,0),MATCH(J$1,Exch_months2,0))</f>
        <v>63.795918367346935</v>
      </c>
      <c r="L10" s="7">
        <v>334433.75</v>
      </c>
      <c r="M10" s="8">
        <f t="array" ref="M10">L10/INDEX(Exch_rates,MATCH($A10,Exch_regions2,0),MATCH(L$1,Exch_months2,0))</f>
        <v>55.972175732217572</v>
      </c>
      <c r="N10" s="7">
        <v>342325</v>
      </c>
      <c r="O10" s="8">
        <f t="array" ref="O10">N10/INDEX(Exch_rates,MATCH($A10,Exch_regions2,0),MATCH(N$1,Exch_months2,0))</f>
        <v>56.817427385892117</v>
      </c>
      <c r="P10" s="7">
        <v>415958.75</v>
      </c>
      <c r="Q10" s="8">
        <f t="array" ref="Q10">P10/INDEX(Exch_rates,MATCH($A10,Exch_regions2,0),MATCH(P$1,Exch_months2,0))</f>
        <v>71.256316916488217</v>
      </c>
      <c r="R10" s="7">
        <v>400366.875</v>
      </c>
      <c r="S10" s="8">
        <f t="array" ref="S10">R10/INDEX(Exch_rates,MATCH($A10,Exch_regions2,0),MATCH(R$1,Exch_months2,0))</f>
        <v>68.438782051282047</v>
      </c>
      <c r="T10" s="7">
        <v>419812.5</v>
      </c>
      <c r="U10" s="8">
        <f t="array" ref="U10">T10/INDEX(Exch_rates,MATCH($A10,Exch_regions2,0),MATCH(T$1,Exch_months2,0))</f>
        <v>73.975770925110126</v>
      </c>
      <c r="V10" s="7">
        <v>404047.5</v>
      </c>
      <c r="W10" s="8">
        <f t="array" ref="W10">V10/INDEX(Exch_rates,MATCH($A10,Exch_regions2,0),MATCH(V$1,Exch_months2,0))</f>
        <v>70.885526315789477</v>
      </c>
      <c r="X10" s="7">
        <v>377779.5</v>
      </c>
      <c r="Y10" s="8">
        <f t="array" ref="Y10">X10/INDEX(Exch_rates,MATCH($A10,Exch_regions2,0),MATCH(X$1,Exch_months2,0))</f>
        <v>66.428609108493049</v>
      </c>
      <c r="Z10" s="15">
        <v>315940</v>
      </c>
      <c r="AA10" s="8">
        <f t="array" ref="AA10">Z10/INDEX(Exch_rates,MATCH($A10,Exch_regions2,0),MATCH(Z$1,Exch_months2,0))</f>
        <v>54.826898047722345</v>
      </c>
      <c r="AB10" s="7">
        <v>310850</v>
      </c>
      <c r="AC10" s="8">
        <f t="array" ref="AC10">AB10/INDEX(Exch_rates,MATCH($A10,Exch_regions2,0),MATCH(AB$1,Exch_months2,0))</f>
        <v>51.80833333333333</v>
      </c>
      <c r="AD10" s="7">
        <v>318369.5</v>
      </c>
      <c r="AE10" s="8">
        <f t="array" ref="AE10">AD10/INDEX(Exch_rates,MATCH($A10,Exch_regions2,0),MATCH(AD$1,Exch_months2,0))</f>
        <v>51.041202404809617</v>
      </c>
      <c r="AF10" s="7">
        <v>378875</v>
      </c>
      <c r="AG10" s="8">
        <f t="array" ref="AG10">AF10/INDEX(Exch_rates,MATCH($A10,Exch_regions2,0),MATCH(AF$1,Exch_months2,0))</f>
        <v>58.28846153846154</v>
      </c>
      <c r="AH10" s="7">
        <v>431237.5</v>
      </c>
      <c r="AI10" s="8">
        <f t="array" ref="AI10">AH10/INDEX(Exch_rates,MATCH($A10,Exch_regions2,0),MATCH(AH$1,Exch_months2,0))</f>
        <v>65.339015151515156</v>
      </c>
      <c r="AJ10" s="7">
        <v>441336.25</v>
      </c>
      <c r="AK10" s="8">
        <f t="array" ref="AK10">AJ10/INDEX(Exch_rates,MATCH($A10,Exch_regions2,0),MATCH(AJ$1,Exch_months2,0))</f>
        <v>66.869128787878793</v>
      </c>
      <c r="AL10" s="7">
        <v>464412.5</v>
      </c>
      <c r="AM10" s="8">
        <f t="array" ref="AM10">AL10/INDEX(Exch_rates,MATCH($A10,Exch_regions2,0),MATCH(AL$1,Exch_months2,0))</f>
        <v>71.038240917782034</v>
      </c>
      <c r="AN10" s="7">
        <v>472278.125</v>
      </c>
      <c r="AO10" s="8">
        <f t="array" ref="AO10">AN10/INDEX(Exch_rates,MATCH($A10,Exch_regions2,0),MATCH(AN$1,Exch_months2,0))</f>
        <v>72.79816955684008</v>
      </c>
      <c r="AP10" s="7">
        <v>452490.625</v>
      </c>
      <c r="AQ10" s="8">
        <f t="array" ref="AQ10">AP10/INDEX(Exch_rates,MATCH($A10,Exch_regions2,0),MATCH(AP$1,Exch_months2,0))</f>
        <v>71.966699801192846</v>
      </c>
      <c r="AR10" s="7">
        <v>457175</v>
      </c>
      <c r="AS10" s="8">
        <f t="array" ref="AS10">AR10/INDEX(Exch_rates,MATCH($A10,Exch_regions2,0),MATCH(AR$1,Exch_months2,0))</f>
        <v>72.856573705179287</v>
      </c>
      <c r="AT10" s="7">
        <v>430530</v>
      </c>
      <c r="AU10" s="8">
        <f t="array" ref="AU10">AT10/INDEX(Exch_rates,MATCH($A10,Exch_regions2,0),MATCH(AT$1,Exch_months2,0))</f>
        <v>68.202772277227723</v>
      </c>
      <c r="AV10" s="7">
        <v>456975</v>
      </c>
      <c r="AW10" s="8">
        <f t="array" ref="AW10">AV10/INDEX(Exch_rates,MATCH($A10,Exch_regions2,0),MATCH(AV$1,Exch_months2,0))</f>
        <v>68.460674157303373</v>
      </c>
      <c r="AX10" s="7">
        <v>455125</v>
      </c>
      <c r="AY10" s="8">
        <f t="array" ref="AY10">AX10/INDEX(Exch_rates,MATCH($A10,Exch_regions2,0),MATCH(AX$1,Exch_months2,0))</f>
        <v>68.056074766355138</v>
      </c>
      <c r="AZ10" s="7">
        <v>449012.5</v>
      </c>
      <c r="BA10" s="8">
        <f t="array" ref="BA10">AZ10/INDEX(Exch_rates,MATCH($A10,Exch_regions2,0),MATCH(AZ$1,Exch_months2,0))</f>
        <v>67.142056074766359</v>
      </c>
      <c r="BB10" s="7">
        <v>448262.5</v>
      </c>
      <c r="BC10" s="8">
        <f t="array" ref="BC10">BB10/INDEX(Exch_rates,MATCH($A10,Exch_regions2,0),MATCH(BB$1,Exch_months2,0))</f>
        <v>65.439781021897815</v>
      </c>
      <c r="BD10" s="7">
        <v>330300</v>
      </c>
      <c r="BE10" s="8">
        <f t="array" ref="BE10">BD10/INDEX(Exch_rates,MATCH($A10,Exch_regions2,0),MATCH(BD$1,Exch_months2,0))</f>
        <v>48.21897810218978</v>
      </c>
      <c r="BF10" s="7">
        <v>336512.5</v>
      </c>
      <c r="BG10" s="8">
        <f t="array" ref="BG10">BF10/INDEX(Exch_rates,MATCH($A10,Exch_regions2,0),MATCH(BF$1,Exch_months2,0))</f>
        <v>48.073214285714286</v>
      </c>
      <c r="BH10" s="7">
        <v>309006.25</v>
      </c>
      <c r="BI10" s="8">
        <f t="array" ref="BI10">BH10/INDEX(Exch_rates,MATCH($A10,Exch_regions2,0),MATCH(BH$1,Exch_months2,0))</f>
        <v>46.642452830188681</v>
      </c>
      <c r="BJ10" s="7">
        <v>307162.5</v>
      </c>
      <c r="BK10" s="8">
        <f t="array" ref="BK10">BJ10/INDEX(Exch_rates,MATCH($A10,Exch_regions2,0),MATCH(BJ$1,Exch_months2,0))</f>
        <v>46.539772727272727</v>
      </c>
      <c r="BL10" s="7">
        <v>321131.25</v>
      </c>
      <c r="BM10" s="8">
        <f t="array" ref="BM10">BL10/INDEX(Exch_rates,MATCH($A10,Exch_regions2,0),MATCH(BL$1,Exch_months2,0))</f>
        <v>49.027671755725194</v>
      </c>
      <c r="BN10" s="7">
        <v>315987.5</v>
      </c>
      <c r="BO10" s="8">
        <f t="array" ref="BO10">BN10/INDEX(Exch_rates,MATCH($A10,Exch_regions2,0),MATCH(BN$1,Exch_months2,0))</f>
        <v>48.914473684210527</v>
      </c>
      <c r="BP10" s="7">
        <v>313706.25</v>
      </c>
      <c r="BQ10" s="8">
        <f t="array" ref="BQ10">BP10/INDEX(Exch_rates,MATCH($A10,Exch_regions2,0),MATCH(BP$1,Exch_months2,0))</f>
        <v>48.355491329479769</v>
      </c>
      <c r="BR10" s="7">
        <v>325820</v>
      </c>
      <c r="BS10" s="8">
        <f t="array" ref="BS10">BR10/INDEX(Exch_rates,MATCH($A10,Exch_regions2,0),MATCH(BR$1,Exch_months2,0))</f>
        <v>49.743511450381682</v>
      </c>
      <c r="BT10" s="7">
        <v>333012.5</v>
      </c>
      <c r="BU10" s="8">
        <f t="array" ref="BU10">BT10/INDEX(Exch_rates,MATCH($A10,Exch_regions2,0),MATCH(BT$1,Exch_months2,0))</f>
        <v>50.380105900151285</v>
      </c>
      <c r="BV10" s="7">
        <v>334912.5</v>
      </c>
      <c r="BW10" s="8">
        <f t="array" ref="BW10">BV10/INDEX(Exch_rates,MATCH($A10,Exch_regions2,0),MATCH(BV$1,Exch_months2,0))</f>
        <v>50.362781954887218</v>
      </c>
      <c r="BX10" s="7">
        <v>359850</v>
      </c>
      <c r="BY10" s="8">
        <f t="array" ref="BY10">BX10/INDEX(Exch_rates,MATCH($A10,Exch_regions2,0),MATCH(BX$1,Exch_months2,0))</f>
        <v>51.407142857142858</v>
      </c>
      <c r="BZ10" s="7">
        <v>348500</v>
      </c>
      <c r="CA10" s="8">
        <f t="array" ref="CA10">BZ10/INDEX(Exch_rates,MATCH($A10,Exch_regions2,0),MATCH(BZ$1,Exch_months2,0))</f>
        <v>49.785714285714285</v>
      </c>
      <c r="CB10" s="7">
        <v>331100</v>
      </c>
      <c r="CC10" s="8">
        <f t="array" ref="CC10">CB10/INDEX(Exch_rates,MATCH($A10,Exch_regions2,0),MATCH(CB$1,Exch_months2,0))</f>
        <v>47.3</v>
      </c>
      <c r="CD10" s="7">
        <v>332130</v>
      </c>
      <c r="CE10" s="8">
        <f t="array" ref="CE10">CD10/INDEX(Exch_rates,MATCH($A10,Exch_regions2,0),MATCH(CD$1,Exch_months2,0))</f>
        <v>47.447142857142858</v>
      </c>
      <c r="CF10" s="7">
        <v>327830</v>
      </c>
      <c r="CG10" s="8">
        <f t="array" ref="CG10">CF10/INDEX(Exch_rates,MATCH($A10,Exch_regions2,0),MATCH(CF$1,Exch_months2,0))</f>
        <v>46.832857142857144</v>
      </c>
      <c r="CH10" s="7">
        <v>329580</v>
      </c>
      <c r="CI10" s="8">
        <f t="array" ref="CI10">CH10/INDEX(Exch_rates,MATCH($A10,Exch_regions2,0),MATCH(CH$1,Exch_months2,0))</f>
        <v>48.826666666666668</v>
      </c>
      <c r="CJ10" s="7">
        <v>330830</v>
      </c>
      <c r="CK10" s="8">
        <f t="array" ref="CK10">CJ10/INDEX(Exch_rates,MATCH($A10,Exch_regions2,0),MATCH(CJ$1,Exch_months2,0))</f>
        <v>49.011851851851851</v>
      </c>
      <c r="CL10" s="7">
        <v>368680</v>
      </c>
      <c r="CM10" s="8">
        <f t="array" ref="CM10">CL10/INDEX(Exch_rates,MATCH($A10,Exch_regions2,0),MATCH(CL$1,Exch_months2,0))</f>
        <v>54.619259259259259</v>
      </c>
      <c r="CN10" s="7">
        <v>366867.5</v>
      </c>
      <c r="CO10" s="8">
        <f t="array" ref="CO10">CN10/INDEX(Exch_rates,MATCH($A10,Exch_regions2,0),MATCH(CN$1,Exch_months2,0))</f>
        <v>53.362545454545455</v>
      </c>
      <c r="CP10" s="7">
        <v>369222.5</v>
      </c>
      <c r="CQ10" s="8">
        <f t="array" ref="CQ10">CP10/INDEX(Exch_rates,MATCH($A10,Exch_regions2,0),MATCH(CP$1,Exch_months2,0))</f>
        <v>53.705090909090906</v>
      </c>
      <c r="CR10" s="7">
        <v>363435</v>
      </c>
      <c r="CS10" s="8">
        <f t="array" ref="CS10">CR10/INDEX(Exch_rates,MATCH($A10,Exch_regions2,0),MATCH(CR$1,Exch_months2,0))</f>
        <v>52.633598841419264</v>
      </c>
      <c r="CT10" s="7">
        <v>363285</v>
      </c>
      <c r="CU10" s="8">
        <f t="array" ref="CU10">CT10/INDEX(Exch_rates,MATCH($A10,Exch_regions2,0),MATCH(CT$1,Exch_months2,0))</f>
        <v>52.65</v>
      </c>
      <c r="CV10" s="7">
        <v>382760</v>
      </c>
      <c r="CW10" s="8">
        <f t="array" ref="CW10">CV10/INDEX(Exch_rates,MATCH($A10,Exch_regions2,0),MATCH(CV$1,Exch_months2,0))</f>
        <v>55.472463768115944</v>
      </c>
      <c r="CX10" s="7">
        <v>386450</v>
      </c>
      <c r="CY10" s="8">
        <f t="array" ref="CY10">CX10/INDEX(Exch_rates,MATCH($A10,Exch_regions2,0),MATCH(CX$1,Exch_months2,0))</f>
        <v>55.207142857142856</v>
      </c>
      <c r="CZ10" s="7">
        <v>355687.5</v>
      </c>
      <c r="DA10" s="8">
        <f t="array" ref="DA10">CZ10/INDEX(Exch_rates,MATCH($A10,Exch_regions2,0),MATCH(CZ$1,Exch_months2,0))</f>
        <v>50.8125</v>
      </c>
      <c r="DB10" s="7">
        <v>309100</v>
      </c>
      <c r="DC10" s="8">
        <f t="array" ref="DC10">DB10/INDEX(Exch_rates,MATCH($A10,Exch_regions2,0),MATCH(DB$1,Exch_months2,0))</f>
        <v>42.634482758620692</v>
      </c>
      <c r="DD10" s="7">
        <v>331637.5</v>
      </c>
      <c r="DE10" s="8">
        <f t="array" ref="DE10">DD10/INDEX(Exch_rates,MATCH($A10,Exch_regions2,0),MATCH(DD$1,Exch_months2,0))</f>
        <v>43.579172141918527</v>
      </c>
      <c r="DF10" s="7">
        <v>333937.5</v>
      </c>
      <c r="DG10" s="8">
        <f t="array" ref="DG10">DF10/INDEX(Exch_rates,MATCH($A10,Exch_regions2,0),MATCH(DF$1,Exch_months2,0))</f>
        <v>44.524999999999999</v>
      </c>
      <c r="DH10" s="7">
        <v>333787.5</v>
      </c>
      <c r="DI10" s="8">
        <f t="array" ref="DI10">DH10/INDEX(Exch_rates,MATCH($A10,Exch_regions2,0),MATCH(DH$1,Exch_months2,0))</f>
        <v>43.861695137976348</v>
      </c>
      <c r="DJ10" s="7">
        <v>345737.5</v>
      </c>
      <c r="DK10" s="8">
        <f t="array" ref="DK10">DJ10/INDEX(Exch_rates,MATCH($A10,Exch_regions2,0),MATCH(DJ$1,Exch_months2,0))</f>
        <v>46.098333333333336</v>
      </c>
      <c r="DL10" s="7">
        <v>409062.5</v>
      </c>
      <c r="DM10" s="8">
        <f t="array" ref="DM10">DL10/INDEX(Exch_rates,MATCH($A10,Exch_regions2,0),MATCH(DL$1,Exch_months2,0))</f>
        <v>54.541666666666664</v>
      </c>
      <c r="DN10" s="7">
        <v>445656.25</v>
      </c>
      <c r="DO10" s="8">
        <f t="array" ref="DO10">DN10/INDEX(Exch_rates,MATCH($A10,Exch_regions2,0),MATCH(DN$1,Exch_months2,0))</f>
        <v>59.420833333333334</v>
      </c>
      <c r="DP10" s="7">
        <v>433156.25</v>
      </c>
      <c r="DQ10" s="8">
        <f t="array" ref="DQ10">DP10/INDEX(Exch_rates,MATCH($A10,Exch_regions2,0),MATCH(DP$1,Exch_months2,0))</f>
        <v>56.529363784665577</v>
      </c>
      <c r="DR10" s="7">
        <v>441312.5</v>
      </c>
      <c r="DS10" s="8">
        <f t="array" ref="DS10">DR10/INDEX(Exch_rates,MATCH($A10,Exch_regions2,0),MATCH(DR$1,Exch_months2,0))</f>
        <v>65.138376383763841</v>
      </c>
      <c r="DT10" s="7">
        <v>418437.5</v>
      </c>
      <c r="DU10" s="8">
        <f t="array" ref="DU10">DT10/INDEX(Exch_rates,MATCH($A10,Exch_regions2,0),MATCH(DT$1,Exch_months2,0))</f>
        <v>56.930272108843539</v>
      </c>
      <c r="DV10" s="7">
        <v>404437.5</v>
      </c>
      <c r="DW10" s="8">
        <f t="array" ref="DW10">DV10/INDEX(Exch_rates,MATCH($A10,Exch_regions2,0),MATCH(DV$1,Exch_months2,0))</f>
        <v>54.378151260504204</v>
      </c>
      <c r="DX10" s="7">
        <v>417875</v>
      </c>
      <c r="DY10" s="8">
        <f t="array" ref="DY10">DX10/INDEX(Exch_rates,MATCH($A10,Exch_regions2,0),MATCH(DX$1,Exch_months2,0))</f>
        <v>56.469594594594597</v>
      </c>
      <c r="DZ10" s="7">
        <v>393437.5</v>
      </c>
      <c r="EA10" s="8">
        <f t="array" ref="EA10">DZ10/INDEX(Exch_rates,MATCH($A10,Exch_regions2,0),MATCH(DZ$1,Exch_months2,0))</f>
        <v>53.167229729729726</v>
      </c>
      <c r="EB10" s="7">
        <v>388687.5</v>
      </c>
      <c r="EC10" s="8">
        <f t="array" ref="EC10">EB10/INDEX(Exch_rates,MATCH($A10,Exch_regions2,0),MATCH(EB$1,Exch_months2,0))</f>
        <v>52.525337837837839</v>
      </c>
      <c r="ED10" s="7">
        <v>414937.5</v>
      </c>
      <c r="EE10" s="8">
        <f t="array" ref="EE10">ED10/INDEX(Exch_rates,MATCH($A10,Exch_regions2,0),MATCH(ED$1,Exch_months2,0))</f>
        <v>54.95860927152318</v>
      </c>
      <c r="EF10" s="7">
        <v>446000</v>
      </c>
      <c r="EG10" s="8">
        <f t="array" ref="EG10">EF10/INDEX(Exch_rates,MATCH($A10,Exch_regions2,0),MATCH(EF$1,Exch_months2,0))</f>
        <v>59.466666666666669</v>
      </c>
      <c r="EH10" s="7">
        <v>439153.75</v>
      </c>
      <c r="EI10" s="8">
        <f t="array" ref="EI10">EH10/INDEX(Exch_rates,MATCH($A10,Exch_regions2,0),MATCH(EH$1,Exch_months2,0))</f>
        <v>58.55383333333333</v>
      </c>
      <c r="EJ10" s="7">
        <v>405122.5</v>
      </c>
      <c r="EK10" s="8">
        <f t="array" ref="EK10">EJ10/INDEX(Exch_rates,MATCH($A10,Exch_regions2,0),MATCH(EJ$1,Exch_months2,0))</f>
        <v>54.016333333333336</v>
      </c>
      <c r="EL10" s="7">
        <v>416877.5</v>
      </c>
      <c r="EM10" s="8">
        <f t="array" ref="EM10">EL10/INDEX(Exch_rates,MATCH($A10,Exch_regions2,0),MATCH(EL$1,Exch_months2,0))</f>
        <v>55.583666666666666</v>
      </c>
      <c r="EN10" s="7">
        <v>500815</v>
      </c>
      <c r="EO10" s="8">
        <f t="array" ref="EO10">EN10/INDEX(Exch_rates,MATCH($A10,Exch_regions2,0),MATCH(EN$1,Exch_months2,0))</f>
        <v>61.779436254857217</v>
      </c>
      <c r="EP10" s="7">
        <v>488031.25</v>
      </c>
      <c r="EQ10" s="8">
        <f t="array" ref="EQ10">EP10/INDEX(Exch_rates,MATCH($A10,Exch_regions2,0),MATCH(EP$1,Exch_months2,0))</f>
        <v>58.710526315789473</v>
      </c>
      <c r="ER10" s="7">
        <v>485506.25</v>
      </c>
      <c r="ES10" s="8">
        <f t="array" ref="ES10">ER10/INDEX(Exch_rates,MATCH($A10,Exch_regions2,0),MATCH(ER$1,Exch_months2,0))</f>
        <v>63.052759740259738</v>
      </c>
      <c r="ET10" s="7">
        <v>336625</v>
      </c>
      <c r="EU10" s="8">
        <f t="array" ref="EU10">ET10/INDEX(Exch_rates,MATCH($A10,Exch_regions2,0),MATCH(ET$1,Exch_months2,0))</f>
        <v>42.078125</v>
      </c>
      <c r="EV10" s="7">
        <v>563000</v>
      </c>
      <c r="EW10" s="8">
        <f t="array" ref="EW10">EV10/INDEX(Exch_rates,MATCH($A10,Exch_regions2,0),MATCH(EV$1,Exch_months2,0))</f>
        <v>66.725925925925921</v>
      </c>
      <c r="EX10" s="7">
        <v>540837.5</v>
      </c>
      <c r="EY10" s="8">
        <f t="array" ref="EY10">EX10/INDEX(Exch_rates,MATCH($A10,Exch_regions2,0),MATCH(EX$1,Exch_months2,0))</f>
        <v>61.45880681818182</v>
      </c>
      <c r="EZ10" s="7">
        <v>488737.5</v>
      </c>
      <c r="FA10" s="8">
        <f t="array" ref="FA10">EZ10/INDEX(Exch_rates,MATCH($A10,Exch_regions2,0),MATCH(EZ$1,Exch_months2,0))</f>
        <v>54.607541899441344</v>
      </c>
      <c r="FB10" s="7">
        <v>489625</v>
      </c>
      <c r="FC10" s="8">
        <f t="array" ref="FC10">FB10/INDEX(Exch_rates,MATCH($A10,Exch_regions2,0),MATCH(FB$1,Exch_months2,0))</f>
        <v>52.78975741239892</v>
      </c>
      <c r="FD10" s="7">
        <v>512250</v>
      </c>
      <c r="FE10" s="8">
        <f t="array" ref="FE10">FD10/INDEX(Exch_rates,MATCH($A10,Exch_regions2,0),MATCH(FD$1,Exch_months2,0))</f>
        <v>52.53846153846154</v>
      </c>
      <c r="FF10" s="7">
        <v>544500</v>
      </c>
      <c r="FG10" s="8">
        <f t="array" ref="FG10">FF10/INDEX(Exch_rates,MATCH($A10,Exch_regions2,0),MATCH(FF$1,Exch_months2,0))</f>
        <v>54.45</v>
      </c>
      <c r="FH10" s="7">
        <v>516250</v>
      </c>
      <c r="FI10" s="8">
        <f t="array" ref="FI10">FH10/INDEX(Exch_rates,MATCH($A10,Exch_regions2,0),MATCH(FH$1,Exch_months2,0))</f>
        <v>51.625</v>
      </c>
      <c r="FJ10" s="7">
        <v>519812.5</v>
      </c>
      <c r="FK10" s="8">
        <f t="array" ref="FK10">FJ10/INDEX(Exch_rates,MATCH($A10,Exch_regions2,0),MATCH(FJ$1,Exch_months2,0))</f>
        <v>51.722636815920396</v>
      </c>
      <c r="FL10" s="7">
        <v>501125</v>
      </c>
      <c r="FM10" s="8">
        <f t="array" ref="FM10">FL10/INDEX(Exch_rates,MATCH($A10,Exch_regions2,0),MATCH(FL$1,Exch_months2,0))</f>
        <v>50.112499999999997</v>
      </c>
      <c r="FN10" s="7">
        <v>496625</v>
      </c>
      <c r="FO10" s="8">
        <f t="array" ref="FO10">FN10/INDEX(Exch_rates,MATCH($A10,Exch_regions2,0),MATCH(FN$1,Exch_months2,0))</f>
        <v>49.662500000000001</v>
      </c>
      <c r="FP10" s="7">
        <v>496680</v>
      </c>
      <c r="FQ10" s="8">
        <f t="array" ref="FQ10">FP10/INDEX(Exch_rates,MATCH($A10,Exch_regions2,0),MATCH(FP$1,Exch_months2,0))</f>
        <v>48.221359223300972</v>
      </c>
      <c r="FR10" s="7">
        <v>496742.5</v>
      </c>
      <c r="FS10" s="8">
        <f t="array" ref="FS10">FR10/INDEX(Exch_rates,MATCH($A10,Exch_regions2,0),MATCH(FR$1,Exch_months2,0))</f>
        <v>47.994444444444447</v>
      </c>
      <c r="FT10" s="7">
        <v>507487.5</v>
      </c>
      <c r="FU10" s="8">
        <f t="array" ref="FU10">FT10/INDEX(Exch_rates,MATCH($A10,Exch_regions2,0),MATCH(FT$1,Exch_months2,0))</f>
        <v>49.032608695652172</v>
      </c>
      <c r="FV10" s="7">
        <v>501887.5</v>
      </c>
      <c r="FW10" s="8">
        <f t="array" ref="FW10">FV10/INDEX(Exch_rates,MATCH($A10,Exch_regions2,0),MATCH(FV$1,Exch_months2,0))</f>
        <v>50.695707070707073</v>
      </c>
      <c r="FX10" s="7">
        <v>497562.5</v>
      </c>
      <c r="FY10" s="8">
        <f t="array" ref="FY10">FX10/INDEX(Exch_rates,MATCH($A10,Exch_regions2,0),MATCH(FX$1,Exch_months2,0))</f>
        <v>50.258838383838381</v>
      </c>
      <c r="FZ10" s="7">
        <v>501438.5</v>
      </c>
      <c r="GA10" s="8">
        <f t="array" ref="GA10">FZ10/INDEX(Exch_rates,MATCH($A10,Exch_regions2,0),MATCH(FZ$1,Exch_months2,0))</f>
        <v>49.64737623762376</v>
      </c>
      <c r="GB10" s="7">
        <v>496187.5</v>
      </c>
      <c r="GC10" s="8">
        <f t="array" ref="GC10">GB10/INDEX(Exch_rates,MATCH($A10,Exch_regions2,0),MATCH(GB$1,Exch_months2,0))</f>
        <v>49.618749999999999</v>
      </c>
      <c r="GD10" s="7">
        <v>476312.5</v>
      </c>
      <c r="GE10" s="8">
        <f t="array" ref="GE10">GD10/INDEX(Exch_rates,MATCH($A10,Exch_regions2,0),MATCH(GD$1,Exch_months2,0))</f>
        <v>47.631250000000001</v>
      </c>
      <c r="GF10" s="7">
        <v>478562.5</v>
      </c>
      <c r="GG10" s="8">
        <f t="array" ref="GG10">GF10/INDEX(Exch_rates,MATCH($A10,Exch_regions2,0),MATCH(GF$1,Exch_months2,0))</f>
        <v>47.856250000000003</v>
      </c>
      <c r="GH10" s="7">
        <v>477437.5</v>
      </c>
      <c r="GI10" s="8">
        <f t="array" ref="GI10">GH10/INDEX(Exch_rates,MATCH($A10,Exch_regions2,0),MATCH(GH$1,Exch_months2,0))</f>
        <v>47.743749999999999</v>
      </c>
      <c r="GJ10" s="7">
        <v>504812.5</v>
      </c>
      <c r="GK10" s="8">
        <f t="array" ref="GK10">GJ10/INDEX(Exch_rates,MATCH($A10,Exch_regions2,0),MATCH(GJ$1,Exch_months2,0))</f>
        <v>50.991161616161619</v>
      </c>
      <c r="GL10" s="7">
        <v>530312.5</v>
      </c>
      <c r="GM10" s="8">
        <f t="array" ref="GM10">GL10/INDEX(Exch_rates,MATCH($A10,Exch_regions2,0),MATCH(GL$1,Exch_months2,0))</f>
        <v>53.03125</v>
      </c>
      <c r="GN10" s="7">
        <v>439562.5</v>
      </c>
      <c r="GO10" s="8">
        <f t="array" ref="GO10">GN10/INDEX(Exch_rates,MATCH($A10,Exch_regions2,0),MATCH(GN$1,Exch_months2,0))</f>
        <v>44.85331632653061</v>
      </c>
      <c r="GP10" s="7">
        <v>538000</v>
      </c>
      <c r="GQ10" s="8">
        <f t="array" ref="GQ10">GP10/INDEX(Exch_rates,MATCH($A10,Exch_regions2,0),MATCH(GP$1,Exch_months2,0))</f>
        <v>57.540106951871657</v>
      </c>
      <c r="GR10" s="7">
        <v>511000</v>
      </c>
      <c r="GS10" s="8">
        <f t="array" ref="GS10">GR10/INDEX(Exch_rates,MATCH($A10,Exch_regions2,0),MATCH(GR$1,Exch_months2,0))</f>
        <v>60.117647058823529</v>
      </c>
      <c r="GT10" s="7">
        <v>452987.5</v>
      </c>
      <c r="GU10" s="8">
        <f t="array" ref="GU10">GT10/INDEX(Exch_rates,MATCH($A10,Exch_regions2,0),MATCH(GT$1,Exch_months2,0))</f>
        <v>54.412912912912915</v>
      </c>
      <c r="GV10" s="7">
        <v>462312.5</v>
      </c>
      <c r="GW10" s="8">
        <f t="array" ref="GW10">GV10/INDEX(Exch_rates,MATCH($A10,Exch_regions2,0),MATCH(GV$1,Exch_months2,0))</f>
        <v>54.71153846153846</v>
      </c>
      <c r="GX10" s="7">
        <v>449250</v>
      </c>
      <c r="GY10" s="8">
        <f t="array" ref="GY10">GX10/INDEX(Exch_rates,MATCH($A10,Exch_regions2,0),MATCH(GX$1,Exch_months2,0))</f>
        <v>53.770197486535011</v>
      </c>
      <c r="GZ10" s="7">
        <v>481500</v>
      </c>
      <c r="HA10" s="8">
        <f t="array" ref="HA10">GZ10/INDEX(Exch_rates,MATCH($A10,Exch_regions2,0),MATCH(GZ$1,Exch_months2,0))</f>
        <v>57.151335311572701</v>
      </c>
      <c r="HB10" s="7">
        <v>506150</v>
      </c>
      <c r="HC10" s="8">
        <f t="array" ref="HC10">HB10/INDEX(Exch_rates,MATCH($A10,Exch_regions2,0),MATCH(HB$1,Exch_months2,0))</f>
        <v>60.25595238095238</v>
      </c>
      <c r="HD10" s="7">
        <v>463296.875</v>
      </c>
      <c r="HE10" s="8">
        <f t="array" ref="HE10">HD10/INDEX(Exch_rates,MATCH($A10,Exch_regions2,0),MATCH(HD$1,Exch_months2,0))</f>
        <v>50.911744505494504</v>
      </c>
      <c r="HF10" s="7">
        <v>449515.625</v>
      </c>
      <c r="HG10" s="8">
        <f t="array" ref="HG10">HF10/INDEX(Exch_rates,MATCH($A10,Exch_regions2,0),MATCH(HF$1,Exch_months2,0))</f>
        <v>53.418374925727868</v>
      </c>
      <c r="HH10" s="7">
        <v>508118.75</v>
      </c>
      <c r="HI10" s="8">
        <f t="array" ref="HI10">HH10/INDEX(Exch_rates,MATCH($A10,Exch_regions2,0),MATCH(HH$1,Exch_months2,0))</f>
        <v>59.173023174566204</v>
      </c>
      <c r="HJ10" s="7">
        <v>485812.5</v>
      </c>
      <c r="HK10" s="8">
        <f t="array" ref="HK10">HJ10/INDEX(Exch_rates,MATCH($A10,Exch_regions2,0),MATCH(HJ$1,Exch_months2,0))</f>
        <v>57.492603550295861</v>
      </c>
      <c r="HL10" s="7">
        <v>439125</v>
      </c>
      <c r="HM10" s="8">
        <f t="array" ref="HM10">HL10/INDEX(Exch_rates,MATCH($A10,Exch_regions2,0),MATCH(HL$1,Exch_months2,0))</f>
        <v>51.661764705882355</v>
      </c>
      <c r="HN10" s="8">
        <v>412437.5</v>
      </c>
      <c r="HO10" s="8">
        <f t="array" ref="HO10">HN10/INDEX(Exch_rates,MATCH($A10,Exch_regions2,0),MATCH(HN$1,Exch_months2,0))</f>
        <v>48.895969176052162</v>
      </c>
      <c r="HP10" s="8">
        <v>457993.75</v>
      </c>
      <c r="HQ10" s="8">
        <f t="array" ref="HQ10">HP10/INDEX(Exch_rates,MATCH($A10,Exch_regions2,0),MATCH(HP$1,Exch_months2,0))</f>
        <v>54.206858799857969</v>
      </c>
      <c r="HR10" s="8">
        <v>480884.375</v>
      </c>
      <c r="HS10" s="8">
        <f t="array" ref="HS10">HR10/INDEX(Exch_rates,MATCH($A10,Exch_regions2,0),MATCH(HR$1,Exch_months2,0))</f>
        <v>57.504857997010461</v>
      </c>
      <c r="HT10" s="8">
        <v>476920</v>
      </c>
      <c r="HU10" s="8">
        <f t="array" ref="HU10">HT10/INDEX(Exch_rates,MATCH($A10,Exch_regions2,0),MATCH(HT$1,Exch_months2,0))</f>
        <v>56.134651600753294</v>
      </c>
      <c r="HV10" s="8">
        <v>475645.625</v>
      </c>
      <c r="HW10" s="8">
        <f t="array" ref="HW10">HV10/INDEX(Exch_rates,MATCH($A10,Exch_regions2,0),MATCH(HV$1,Exch_months2,0))</f>
        <v>55.958308823529414</v>
      </c>
      <c r="HX10" s="8">
        <v>454750</v>
      </c>
      <c r="HY10" s="8">
        <f t="array" ref="HY10">HX10/INDEX(Exch_rates,MATCH($A10,Exch_regions2,0),MATCH(HX$1,Exch_months2,0))</f>
        <v>53.5</v>
      </c>
      <c r="HZ10" s="8">
        <v>459609.375</v>
      </c>
      <c r="IA10" s="8">
        <f t="array" ref="IA10">HZ10/INDEX(Exch_rates,MATCH($A10,Exch_regions2,0),MATCH(HZ$1,Exch_months2,0))</f>
        <v>54.071691176470587</v>
      </c>
      <c r="IB10" s="8">
        <v>469984.375</v>
      </c>
      <c r="IC10" s="8">
        <f t="array" ref="IC10">IB10/INDEX(Exch_rates,MATCH($A10,Exch_regions2,0),MATCH(IB$1,Exch_months2,0))</f>
        <v>55.292279411764703</v>
      </c>
      <c r="ID10" s="8">
        <v>466750</v>
      </c>
      <c r="IE10" s="8">
        <f t="array" ref="IE10">ID10/INDEX(Exch_rates,MATCH($A10,Exch_regions2,0),MATCH(ID$1,Exch_months2,0))</f>
        <v>54.590643274853804</v>
      </c>
      <c r="IF10" s="8">
        <v>420718.75</v>
      </c>
      <c r="IG10" s="8">
        <f t="array" ref="IG10">IF10/INDEX(Exch_rates,MATCH($A10,Exch_regions2,0),MATCH(IF$1,Exch_months2,0))</f>
        <v>49.496323529411768</v>
      </c>
      <c r="IH10" s="8">
        <v>430117.5</v>
      </c>
      <c r="II10" s="8">
        <f t="array" ref="II10">IH10/INDEX(Exch_rates,MATCH($A10,Exch_regions2,0),MATCH(IH$1,Exch_months2,0))</f>
        <v>50.403410089646684</v>
      </c>
      <c r="IJ10" s="8">
        <v>445093.125</v>
      </c>
      <c r="IK10" s="8">
        <f t="array" ref="IK10">IJ10/INDEX(Exch_rates,MATCH($A10,Exch_regions2,0),MATCH(IJ$1,Exch_months2,0))</f>
        <v>52.363897058823532</v>
      </c>
      <c r="IL10" s="8">
        <v>444487.5</v>
      </c>
      <c r="IM10" s="8">
        <f t="array" ref="IM10">IL10/INDEX(Exch_rates,MATCH($A10,Exch_regions2,0),MATCH(IL$1,Exch_months2,0))</f>
        <v>52.292647058823526</v>
      </c>
      <c r="IN10" s="8">
        <v>448437.5</v>
      </c>
      <c r="IO10" s="8">
        <f t="array" ref="IO10">IN10/INDEX(Exch_rates,MATCH($A10,Exch_regions2,0),MATCH(IN$1,Exch_months2,0))</f>
        <v>52.757352941176471</v>
      </c>
      <c r="IP10" s="8">
        <v>454875</v>
      </c>
      <c r="IQ10" s="8">
        <f t="array" ref="IQ10">IP10/INDEX(Exch_rates,MATCH($A10,Exch_regions2,0),MATCH(IP$1,Exch_months2,0))</f>
        <v>53.514705882352942</v>
      </c>
      <c r="IR10" s="8">
        <v>455578.125</v>
      </c>
      <c r="IS10" s="8">
        <f t="array" ref="IS10">IR10/INDEX(Exch_rates,MATCH($A10,Exch_regions2,0),MATCH(IR$1,Exch_months2,0))</f>
        <v>53.914571005917161</v>
      </c>
      <c r="IT10" s="8">
        <v>455484.375</v>
      </c>
      <c r="IU10" s="8">
        <f t="array" ref="IU10">IT10/INDEX(Exch_rates,MATCH($A10,Exch_regions2,0),MATCH(IT$1,Exch_months2,0))</f>
        <v>53.42925219941349</v>
      </c>
      <c r="IV10" s="7">
        <v>465137.5</v>
      </c>
      <c r="IW10" s="8">
        <f t="array" ref="IW10">IV10/INDEX(Exch_rates,MATCH($A10,Exch_regions2,0),MATCH(IV$1,Exch_months2,0))</f>
        <v>54.402046783625728</v>
      </c>
      <c r="IX10" s="8">
        <v>464375</v>
      </c>
      <c r="IY10" s="8">
        <f t="array" ref="IY10">IX10/INDEX(Exch_rates,MATCH($A10,Exch_regions2,0),MATCH(IX$1,Exch_months2,0))</f>
        <v>54.312865497076025</v>
      </c>
      <c r="IZ10" s="8">
        <v>484625</v>
      </c>
      <c r="JA10" s="8">
        <f t="array" ref="JA10">IZ10/INDEX(Exch_rates,MATCH($A10,Exch_regions2,0),MATCH(IZ$1,Exch_months2,0))</f>
        <v>56.6812865497076</v>
      </c>
      <c r="JB10" s="8">
        <v>472087.5</v>
      </c>
      <c r="JC10" s="8">
        <f t="array" ref="JC10">JB10/INDEX(Exch_rates,MATCH($A10,Exch_regions2,0),MATCH(JB$1,Exch_months2,0))</f>
        <v>55.539705882352941</v>
      </c>
      <c r="JD10" s="8">
        <v>483859.375</v>
      </c>
      <c r="JE10" s="8">
        <f t="array" ref="JE10">JD10/INDEX(Exch_rates,MATCH($A10,Exch_regions2,0),MATCH(JD$1,Exch_months2,0))</f>
        <v>56.924632352941174</v>
      </c>
      <c r="JF10" s="8">
        <v>688450</v>
      </c>
      <c r="JG10" s="8">
        <f t="array" ref="JG10">JF10/INDEX(Exch_rates,MATCH($A10,Exch_regions2,0),MATCH(JF$1,Exch_months2,0))</f>
        <v>80.89894242068155</v>
      </c>
      <c r="JH10" s="8">
        <v>497375</v>
      </c>
      <c r="JI10" s="8">
        <f t="array" ref="JI10">JH10/INDEX(Exch_rates,MATCH($A10,Exch_regions2,0),MATCH(JH$1,Exch_months2,0))</f>
        <v>58.172514619883039</v>
      </c>
      <c r="JJ10" s="8">
        <v>501850</v>
      </c>
      <c r="JK10" s="8">
        <f t="array" ref="JK10">JJ10/INDEX(Exch_rates,MATCH($A10,Exch_regions2,0),MATCH(JJ$1,Exch_months2,0))</f>
        <v>59.041176470588233</v>
      </c>
      <c r="JL10" s="8">
        <v>506793.75</v>
      </c>
      <c r="JM10" s="8">
        <f t="array" ref="JM10">JL10/INDEX(Exch_rates,MATCH($A10,Exch_regions2,0),MATCH(JL$1,Exch_months2,0))</f>
        <v>59.622794117647061</v>
      </c>
      <c r="JN10" s="8">
        <v>524497.5</v>
      </c>
      <c r="JO10" s="8">
        <f t="array" ref="JO10">JN10/INDEX(Exch_rates,MATCH($A10,Exch_regions2,0),MATCH(JN$1,Exch_months2,0))</f>
        <v>61.705588235294115</v>
      </c>
      <c r="JP10" s="8">
        <v>607875</v>
      </c>
      <c r="JQ10" s="8">
        <f t="array" ref="JQ10">JP10/INDEX(Exch_rates,MATCH($A10,Exch_regions2,0),MATCH(JP$1,Exch_months2,0))</f>
        <v>71.514705882352942</v>
      </c>
      <c r="JR10" s="8">
        <v>519109.375</v>
      </c>
      <c r="JS10" s="8">
        <f t="shared" si="0"/>
        <v>61.071691176470587</v>
      </c>
      <c r="JT10" s="8">
        <v>754375</v>
      </c>
      <c r="JU10" s="8">
        <f t="shared" si="0"/>
        <v>88.75</v>
      </c>
      <c r="JV10" s="8">
        <v>544687.5</v>
      </c>
      <c r="JW10" s="8">
        <f t="shared" si="0"/>
        <v>63.706140350877192</v>
      </c>
      <c r="JX10" s="8">
        <v>748075</v>
      </c>
      <c r="JY10" s="8">
        <f t="shared" si="0"/>
        <v>87.188228438228435</v>
      </c>
      <c r="JZ10" s="8">
        <v>748075</v>
      </c>
      <c r="KA10" s="8">
        <f t="shared" si="0"/>
        <v>87.494152046783626</v>
      </c>
      <c r="KB10" s="8">
        <v>707937.5</v>
      </c>
      <c r="KC10" s="8">
        <f t="shared" si="0"/>
        <v>82.678832116788328</v>
      </c>
      <c r="KD10" s="8">
        <v>717937.5</v>
      </c>
      <c r="KE10" s="8">
        <f t="shared" si="0"/>
        <v>83.969298245614041</v>
      </c>
      <c r="KF10" s="8">
        <v>762812.5</v>
      </c>
      <c r="KG10" s="8">
        <f t="shared" si="0"/>
        <v>89.134435615798083</v>
      </c>
      <c r="KH10" s="8">
        <v>775750</v>
      </c>
      <c r="KI10" s="8">
        <f t="shared" si="0"/>
        <v>90.540382819794587</v>
      </c>
      <c r="KJ10" s="8">
        <v>785750</v>
      </c>
      <c r="KK10" s="8">
        <f t="shared" si="0"/>
        <v>91.419429901105289</v>
      </c>
      <c r="KL10" s="8">
        <v>713000</v>
      </c>
      <c r="KM10" s="8">
        <f t="shared" si="0"/>
        <v>82.427745664739888</v>
      </c>
      <c r="KN10" s="8">
        <v>738250</v>
      </c>
      <c r="KO10" s="8">
        <f t="shared" si="0"/>
        <v>85.872978946144002</v>
      </c>
      <c r="KP10" s="8">
        <v>733000</v>
      </c>
      <c r="KQ10" s="8">
        <f t="shared" si="0"/>
        <v>84.739884393063591</v>
      </c>
      <c r="KR10" s="8">
        <v>740250</v>
      </c>
      <c r="KS10" s="8">
        <f t="shared" si="0"/>
        <v>85.706842653699198</v>
      </c>
      <c r="KT10" s="8">
        <v>714625</v>
      </c>
      <c r="KU10" s="8">
        <f t="shared" si="4"/>
        <v>82.263727408771729</v>
      </c>
      <c r="KV10" s="8">
        <v>853625</v>
      </c>
      <c r="KW10" s="8">
        <f t="shared" si="1"/>
        <v>97.002840909090907</v>
      </c>
      <c r="KX10" s="8">
        <v>876500</v>
      </c>
      <c r="KY10" s="8">
        <f t="shared" si="1"/>
        <v>100.17142857142858</v>
      </c>
      <c r="KZ10" s="8">
        <v>823968.75</v>
      </c>
      <c r="LA10" s="8">
        <f t="shared" si="1"/>
        <v>94.709051724137936</v>
      </c>
      <c r="LB10" s="8">
        <v>854525</v>
      </c>
      <c r="LC10" s="8">
        <f t="shared" si="1"/>
        <v>98.22126436781609</v>
      </c>
      <c r="LD10" s="8">
        <v>855575</v>
      </c>
      <c r="LE10" s="8">
        <f t="shared" si="1"/>
        <v>98.341954022988503</v>
      </c>
      <c r="LF10" s="8">
        <v>899281.25</v>
      </c>
      <c r="LG10" s="8">
        <f t="shared" si="2"/>
        <v>100.83889324960754</v>
      </c>
      <c r="LH10" s="8">
        <v>861750</v>
      </c>
      <c r="LI10" s="8">
        <f>LH10/INDEX(Exch_Rate_Data1,MATCH('Esssential Items CMB_Sorghum '!$A10,Exch_regions1,0),MATCH('Esssential Items CMB_Sorghum '!LH$1,exch_month4,0))</f>
        <v>96.825842696629209</v>
      </c>
      <c r="LJ10" s="8">
        <v>937750</v>
      </c>
      <c r="LK10" s="8">
        <f>LJ10/INDEX(exch_Rate_Data2,MATCH('Esssential Items CMB_Sorghum '!$A10,Exch_regions1,0),MATCH('Esssential Items CMB_Sorghum '!LJ$1,exch_month5,0))</f>
        <v>105.07002801120449</v>
      </c>
      <c r="LL10" s="41">
        <v>930187.5</v>
      </c>
      <c r="LM10" s="8">
        <f>LL10/INDEX(exch_Rate_Data3,MATCH('Esssential Items CMB_Sorghum '!$A10,Exch_regions1,0),MATCH('Esssential Items CMB_Sorghum '!LL$1,exch_month6,0))</f>
        <v>105.10593220338983</v>
      </c>
      <c r="LN10" s="7">
        <v>919250</v>
      </c>
      <c r="LO10" s="7">
        <f>LN10/INDEX(Exchange_rate4,MATCH('Esssential Items CMB_Sorghum '!$A10,Exch_regions1,0),MATCH('Esssential Items CMB_Sorghum '!LN$1,exch_month7,0))</f>
        <v>102.88192501398993</v>
      </c>
      <c r="LP10" s="7">
        <v>870500</v>
      </c>
      <c r="LQ10" s="7">
        <f>LP10/INDEX(Exchange_rate5,MATCH('Esssential Items CMB_Sorghum '!$A10,Exch_regions1,0),MATCH('Esssential Items CMB_Sorghum '!LP$1,exch_month8,0))</f>
        <v>91.873350923482846</v>
      </c>
      <c r="LR10" s="7">
        <v>899287.5</v>
      </c>
      <c r="LS10" s="7">
        <f>LR10/INDEX(Exchange_rate6,MATCH('Esssential Items CMB_Sorghum '!$A10,Exch_regions1,0),MATCH('Esssential Items CMB_Sorghum '!LR$1,exch_month9,0))</f>
        <v>92.901601239669418</v>
      </c>
      <c r="LT10" s="7">
        <v>943943.75</v>
      </c>
      <c r="LU10" s="7">
        <f>LT10/INDEX(Exchange_rate7,MATCH('Esssential Items CMB_Sorghum '!$A10,Exch_regions1,0),MATCH('Esssential Items CMB_Sorghum '!LT$1,exch_month10,0))</f>
        <v>92.657055214723925</v>
      </c>
      <c r="LV10" s="7">
        <v>990953.125</v>
      </c>
      <c r="LW10" s="7">
        <f>LV10/INDEX(exchange_rates8,MATCH('Esssential Items CMB_Sorghum '!$A10,Exch_regions1,0),MATCH('Esssential Items CMB_Sorghum '!LV$1,exch_month11,0))</f>
        <v>97.992892459826948</v>
      </c>
      <c r="LX10" s="7">
        <v>984275</v>
      </c>
      <c r="LY10" s="7">
        <f>LX10/INDEX(exchange_rates9,MATCH('Esssential Items CMB_Sorghum '!$A10,Exch_regions1,0),MATCH('Esssential Items CMB_Sorghum '!LX$1,exch_month12,0))</f>
        <v>98.427499999999995</v>
      </c>
      <c r="LZ10" s="7">
        <v>1002965.625</v>
      </c>
      <c r="MA10" s="7">
        <f>LZ10/INDEX(exchange_rates10,MATCH('Esssential Items CMB_Sorghum '!$A10,Exch_regions1,0),MATCH('Esssential Items CMB_Sorghum '!LZ$1,exch_month13,0))</f>
        <v>99.797574626865668</v>
      </c>
      <c r="MB10" s="7">
        <v>1002741.25</v>
      </c>
      <c r="MC10" s="7">
        <f>MB10/INDEX(exchange_rates11,MATCH('Esssential Items CMB_Sorghum '!$A10,Exch_regions1,0),MATCH('Esssential Items CMB_Sorghum '!MB$1,exch_month14,0))</f>
        <v>100.53551734509725</v>
      </c>
      <c r="MD10" s="7">
        <v>826375</v>
      </c>
      <c r="ME10" s="7">
        <f>MD10/INDEX(exchange_rates12,MATCH('Esssential Items CMB_Sorghum '!$A10,Exch_regions1,0),MATCH('Esssential Items CMB_Sorghum '!MD$1,exch_month15,0))</f>
        <v>82.637500000000003</v>
      </c>
      <c r="MF10" s="7">
        <v>852000</v>
      </c>
      <c r="MG10" s="7">
        <f>MF10/INDEX(exchange_rates13,MATCH('Esssential Items CMB_Sorghum '!$A10,Exch_regions1,0),MATCH('Esssential Items CMB_Sorghum '!MF$1,exch_month16,0))</f>
        <v>82.120481927710841</v>
      </c>
      <c r="MH10" s="7">
        <v>868937.5</v>
      </c>
      <c r="MI10" s="7">
        <f>MH10/INDEX(exchange_rates14,MATCH('Esssential Items CMB_Sorghum '!$A10,Exch_regions1,0),MATCH('Esssential Items CMB_Sorghum '!MH$1,exch_month17,0))</f>
        <v>83.854041013268997</v>
      </c>
      <c r="MJ10" s="7">
        <v>874375</v>
      </c>
      <c r="MK10" s="7">
        <f>MJ10/INDEX(exchange_rates15,MATCH('Esssential Items CMB_Sorghum '!$A10,Exch_regions1,0),MATCH('Esssential Items CMB_Sorghum '!MJ$1,exch_month18,0))</f>
        <v>83.273809523809518</v>
      </c>
      <c r="ML10" s="7">
        <v>940812.5</v>
      </c>
      <c r="MM10" s="7">
        <f>ML10/INDEX(exchange_rates16,MATCH('Esssential Items CMB_Sorghum '!$A10,Exch_regions1,0),MATCH('Esssential Items CMB_Sorghum '!ML$1,exch_month19,0))</f>
        <v>92.919753086419746</v>
      </c>
      <c r="MN10" s="7">
        <v>980312.5</v>
      </c>
      <c r="MO10" s="7">
        <f>MN10/INDEX(exchange_rates17,MATCH('Esssential Items CMB_Sorghum '!$A10,Exch_regions1,0),MATCH('Esssential Items CMB_Sorghum '!MN$1,exch_month20,0))</f>
        <v>98.03125</v>
      </c>
      <c r="MP10" s="7">
        <v>973375</v>
      </c>
      <c r="MQ10" s="7">
        <f>MP10/INDEX(exchange_rates18,MATCH('Esssential Items CMB_Sorghum '!$A10,Exch_regions1,0),MATCH('Esssential Items CMB_Sorghum '!MP$1,exch_month21,0))</f>
        <v>97.337500000000006</v>
      </c>
      <c r="MR10" s="7">
        <v>997125</v>
      </c>
      <c r="MS10" s="7">
        <f>MR10/INDEX(exchange_rates19,MATCH('Esssential Items CMB_Sorghum '!$A10,Exch_regions1,0),MATCH('Esssential Items CMB_Sorghum '!MR$1,exch_month22,0))</f>
        <v>97.280487804878049</v>
      </c>
      <c r="MT10" s="40">
        <f t="shared" si="3"/>
        <v>700050.625</v>
      </c>
      <c r="MU10" s="40">
        <f t="shared" si="3"/>
        <v>77.764338104703114</v>
      </c>
    </row>
    <row r="11" spans="1:359" x14ac:dyDescent="0.25">
      <c r="A11" s="14" t="s">
        <v>7</v>
      </c>
      <c r="B11" s="7">
        <v>367870</v>
      </c>
      <c r="C11" s="8">
        <f t="array" ref="C11">B11/INDEX(Exch_rates,MATCH($A11,Exch_regions2,0),MATCH(B$1,Exch_months2,0))</f>
        <v>65.691071428571433</v>
      </c>
      <c r="D11" s="7">
        <v>315250</v>
      </c>
      <c r="E11" s="8">
        <f t="array" ref="E11">D11/INDEX(Exch_rates,MATCH($A11,Exch_regions2,0),MATCH(D$1,Exch_months2,0))</f>
        <v>57.711670480549202</v>
      </c>
      <c r="F11" s="7">
        <v>374950</v>
      </c>
      <c r="G11" s="8">
        <f t="array" ref="G11">F11/INDEX(Exch_rates,MATCH($A11,Exch_regions2,0),MATCH(F$1,Exch_months2,0))</f>
        <v>71.932853717026376</v>
      </c>
      <c r="H11" s="7">
        <v>338281.25</v>
      </c>
      <c r="I11" s="8">
        <f t="array" ref="I11">H11/INDEX(Exch_rates,MATCH($A11,Exch_regions2,0),MATCH(H$1,Exch_months2,0))</f>
        <v>55.798969072164951</v>
      </c>
      <c r="J11" s="7">
        <v>378890.625</v>
      </c>
      <c r="K11" s="8">
        <f t="array" ref="K11">J11/INDEX(Exch_rates,MATCH($A11,Exch_regions2,0),MATCH(J$1,Exch_months2,0))</f>
        <v>61.170588472715529</v>
      </c>
      <c r="L11" s="7">
        <v>375375</v>
      </c>
      <c r="M11" s="8">
        <f t="array" ref="M11">L11/INDEX(Exch_rates,MATCH($A11,Exch_regions2,0),MATCH(L$1,Exch_months2,0))</f>
        <v>63.088235294117645</v>
      </c>
      <c r="N11" s="7">
        <v>380062.5</v>
      </c>
      <c r="O11" s="8">
        <f t="array" ref="O11">N11/INDEX(Exch_rates,MATCH($A11,Exch_regions2,0),MATCH(N$1,Exch_months2,0))</f>
        <v>65.107066381156315</v>
      </c>
      <c r="P11" s="7">
        <v>391250</v>
      </c>
      <c r="Q11" s="8">
        <f t="array" ref="Q11">P11/INDEX(Exch_rates,MATCH($A11,Exch_regions2,0),MATCH(P$1,Exch_months2,0))</f>
        <v>68.043478260869563</v>
      </c>
      <c r="R11" s="7">
        <v>417070</v>
      </c>
      <c r="S11" s="8">
        <f t="array" ref="S11">R11/INDEX(Exch_rates,MATCH($A11,Exch_regions2,0),MATCH(R$1,Exch_months2,0))</f>
        <v>73.654746136865342</v>
      </c>
      <c r="T11" s="7">
        <v>407218.75</v>
      </c>
      <c r="U11" s="8">
        <f t="array" ref="U11">T11/INDEX(Exch_rates,MATCH($A11,Exch_regions2,0),MATCH(T$1,Exch_months2,0))</f>
        <v>76.47300469483568</v>
      </c>
      <c r="V11" s="7">
        <v>402906.25</v>
      </c>
      <c r="W11" s="8">
        <f t="array" ref="W11">V11/INDEX(Exch_rates,MATCH($A11,Exch_regions2,0),MATCH(V$1,Exch_months2,0))</f>
        <v>70.450472110508827</v>
      </c>
      <c r="X11" s="7">
        <v>376906.25</v>
      </c>
      <c r="Y11" s="8">
        <f t="array" ref="Y11">X11/INDEX(Exch_rates,MATCH($A11,Exch_regions2,0),MATCH(X$1,Exch_months2,0))</f>
        <v>64.126967247979579</v>
      </c>
      <c r="Z11" s="15">
        <v>377523.125</v>
      </c>
      <c r="AA11" s="8">
        <f t="array" ref="AA11">Z11/INDEX(Exch_rates,MATCH($A11,Exch_regions2,0),MATCH(Z$1,Exch_months2,0))</f>
        <v>63.316247379454929</v>
      </c>
      <c r="AB11" s="7">
        <v>354312.5</v>
      </c>
      <c r="AC11" s="8">
        <f t="array" ref="AC11">AB11/INDEX(Exch_rates,MATCH($A11,Exch_regions2,0),MATCH(AB$1,Exch_months2,0))</f>
        <v>58.690160675832367</v>
      </c>
      <c r="AD11" s="7">
        <v>363843.75</v>
      </c>
      <c r="AE11" s="8">
        <f t="array" ref="AE11">AD11/INDEX(Exch_rates,MATCH($A11,Exch_regions2,0),MATCH(AD$1,Exch_months2,0))</f>
        <v>58.364412897016365</v>
      </c>
      <c r="AF11" s="7">
        <v>379125</v>
      </c>
      <c r="AG11" s="8">
        <f t="array" ref="AG11">AF11/INDEX(Exch_rates,MATCH($A11,Exch_regions2,0),MATCH(AF$1,Exch_months2,0))</f>
        <v>58.32692307692308</v>
      </c>
      <c r="AH11" s="7">
        <v>344562.5</v>
      </c>
      <c r="AI11" s="8">
        <f t="array" ref="AI11">AH11/INDEX(Exch_rates,MATCH($A11,Exch_regions2,0),MATCH(AH$1,Exch_months2,0))</f>
        <v>51.860701384708008</v>
      </c>
      <c r="AJ11" s="7">
        <v>334750</v>
      </c>
      <c r="AK11" s="8">
        <f t="array" ref="AK11">AJ11/INDEX(Exch_rates,MATCH($A11,Exch_regions2,0),MATCH(AJ$1,Exch_months2,0))</f>
        <v>50.056074766355138</v>
      </c>
      <c r="AL11" s="7">
        <v>376538.75</v>
      </c>
      <c r="AM11" s="8">
        <f t="array" ref="AM11">AL11/INDEX(Exch_rates,MATCH($A11,Exch_regions2,0),MATCH(AL$1,Exch_months2,0))</f>
        <v>57.377333333333333</v>
      </c>
      <c r="AN11" s="7">
        <v>344359.375</v>
      </c>
      <c r="AO11" s="8">
        <f t="array" ref="AO11">AN11/INDEX(Exch_rates,MATCH($A11,Exch_regions2,0),MATCH(AN$1,Exch_months2,0))</f>
        <v>52.274667931688803</v>
      </c>
      <c r="AP11" s="7">
        <v>353562.5</v>
      </c>
      <c r="AQ11" s="8">
        <f t="array" ref="AQ11">AP11/INDEX(Exch_rates,MATCH($A11,Exch_regions2,0),MATCH(AP$1,Exch_months2,0))</f>
        <v>55.899209486166008</v>
      </c>
      <c r="AR11" s="7">
        <v>342937.5</v>
      </c>
      <c r="AS11" s="8">
        <f t="array" ref="AS11">AR11/INDEX(Exch_rates,MATCH($A11,Exch_regions2,0),MATCH(AR$1,Exch_months2,0))</f>
        <v>54.262262658227847</v>
      </c>
      <c r="AT11" s="7">
        <v>347593.75</v>
      </c>
      <c r="AU11" s="8">
        <f t="array" ref="AU11">AT11/INDEX(Exch_rates,MATCH($A11,Exch_regions2,0),MATCH(AT$1,Exch_months2,0))</f>
        <v>52.865969581749049</v>
      </c>
      <c r="AV11" s="7">
        <v>363700</v>
      </c>
      <c r="AW11" s="8">
        <f t="array" ref="AW11">AV11/INDEX(Exch_rates,MATCH($A11,Exch_regions2,0),MATCH(AV$1,Exch_months2,0))</f>
        <v>55.001890359168243</v>
      </c>
      <c r="AX11" s="7">
        <v>365250</v>
      </c>
      <c r="AY11" s="8">
        <f t="array" ref="AY11">AX11/INDEX(Exch_rates,MATCH($A11,Exch_regions2,0),MATCH(AX$1,Exch_months2,0))</f>
        <v>54.719101123595507</v>
      </c>
      <c r="AZ11" s="7">
        <v>372656.25</v>
      </c>
      <c r="BA11" s="8">
        <f t="array" ref="BA11">AZ11/INDEX(Exch_rates,MATCH($A11,Exch_regions2,0),MATCH(AZ$1,Exch_months2,0))</f>
        <v>55.566428092149408</v>
      </c>
      <c r="BB11" s="7">
        <v>389156.25</v>
      </c>
      <c r="BC11" s="8">
        <f t="array" ref="BC11">BB11/INDEX(Exch_rates,MATCH($A11,Exch_regions2,0),MATCH(BB$1,Exch_months2,0))</f>
        <v>56.399456521739133</v>
      </c>
      <c r="BD11" s="7">
        <v>360375</v>
      </c>
      <c r="BE11" s="8">
        <f t="array" ref="BE11">BD11/INDEX(Exch_rates,MATCH($A11,Exch_regions2,0),MATCH(BD$1,Exch_months2,0))</f>
        <v>51.759425493716336</v>
      </c>
      <c r="BF11" s="7">
        <v>377356.25</v>
      </c>
      <c r="BG11" s="8">
        <f t="array" ref="BG11">BF11/INDEX(Exch_rates,MATCH($A11,Exch_regions2,0),MATCH(BF$1,Exch_months2,0))</f>
        <v>54.98816029143898</v>
      </c>
      <c r="BH11" s="7">
        <v>353037.5</v>
      </c>
      <c r="BI11" s="8">
        <f t="array" ref="BI11">BH11/INDEX(Exch_rates,MATCH($A11,Exch_regions2,0),MATCH(BH$1,Exch_months2,0))</f>
        <v>51.350909090909092</v>
      </c>
      <c r="BJ11" s="7">
        <v>360387.5</v>
      </c>
      <c r="BK11" s="8">
        <f t="array" ref="BK11">BJ11/INDEX(Exch_rates,MATCH($A11,Exch_regions2,0),MATCH(BJ$1,Exch_months2,0))</f>
        <v>52.842741935483872</v>
      </c>
      <c r="BL11" s="7">
        <v>376256.25</v>
      </c>
      <c r="BM11" s="8">
        <f t="array" ref="BM11">BL11/INDEX(Exch_rates,MATCH($A11,Exch_regions2,0),MATCH(BL$1,Exch_months2,0))</f>
        <v>55.638632162661736</v>
      </c>
      <c r="BN11" s="7">
        <v>393887.5</v>
      </c>
      <c r="BO11" s="8">
        <f t="array" ref="BO11">BN11/INDEX(Exch_rates,MATCH($A11,Exch_regions2,0),MATCH(BN$1,Exch_months2,0))</f>
        <v>59.657326770162818</v>
      </c>
      <c r="BP11" s="7">
        <v>393237.5</v>
      </c>
      <c r="BQ11" s="8">
        <f t="array" ref="BQ11">BP11/INDEX(Exch_rates,MATCH($A11,Exch_regions2,0),MATCH(BP$1,Exch_months2,0))</f>
        <v>60.151051625239006</v>
      </c>
      <c r="BR11" s="7">
        <v>457850</v>
      </c>
      <c r="BS11" s="8">
        <f t="array" ref="BS11">BR11/INDEX(Exch_rates,MATCH($A11,Exch_regions2,0),MATCH(BR$1,Exch_months2,0))</f>
        <v>69.634980988593156</v>
      </c>
      <c r="BT11" s="7">
        <v>454912.5</v>
      </c>
      <c r="BU11" s="8">
        <f t="array" ref="BU11">BT11/INDEX(Exch_rates,MATCH($A11,Exch_regions2,0),MATCH(BT$1,Exch_months2,0))</f>
        <v>68.305180180180187</v>
      </c>
      <c r="BV11" s="6">
        <v>523375</v>
      </c>
      <c r="BW11" s="8">
        <f t="array" ref="BW11">BV11/INDEX(Exch_rates,MATCH($A11,Exch_regions2,0),MATCH(BV$1,Exch_months2,0))</f>
        <v>76.4051094890511</v>
      </c>
      <c r="BX11" s="6">
        <v>522062.5</v>
      </c>
      <c r="BY11" s="8">
        <f t="array" ref="BY11">BX11/INDEX(Exch_rates,MATCH($A11,Exch_regions2,0),MATCH(BX$1,Exch_months2,0))</f>
        <v>76.91528545119705</v>
      </c>
      <c r="BZ11" s="7">
        <v>522062.5</v>
      </c>
      <c r="CA11" s="8">
        <f t="array" ref="CA11">BZ11/INDEX(Exch_rates,MATCH($A11,Exch_regions2,0),MATCH(BZ$1,Exch_months2,0))</f>
        <v>75.661231884057969</v>
      </c>
      <c r="CB11" s="7">
        <v>520875</v>
      </c>
      <c r="CC11" s="8">
        <f t="array" ref="CC11">CB11/INDEX(Exch_rates,MATCH($A11,Exch_regions2,0),MATCH(CB$1,Exch_months2,0))</f>
        <v>75.489130434782609</v>
      </c>
      <c r="CD11" s="7">
        <v>492000</v>
      </c>
      <c r="CE11" s="8">
        <f t="array" ref="CE11">CD11/INDEX(Exch_rates,MATCH($A11,Exch_regions2,0),MATCH(CD$1,Exch_months2,0))</f>
        <v>71.304347826086953</v>
      </c>
      <c r="CF11" s="7">
        <v>471637.5</v>
      </c>
      <c r="CG11" s="8">
        <f t="array" ref="CG11">CF11/INDEX(Exch_rates,MATCH($A11,Exch_regions2,0),MATCH(CF$1,Exch_months2,0))</f>
        <v>68.353260869565219</v>
      </c>
      <c r="CH11" s="7">
        <v>484125</v>
      </c>
      <c r="CI11" s="8">
        <f t="array" ref="CI11">CH11/INDEX(Exch_rates,MATCH($A11,Exch_regions2,0),MATCH(CH$1,Exch_months2,0))</f>
        <v>70.163043478260875</v>
      </c>
      <c r="CJ11" s="7">
        <v>483562.5</v>
      </c>
      <c r="CK11" s="8">
        <f t="array" ref="CK11">CJ11/INDEX(Exch_rates,MATCH($A11,Exch_regions2,0),MATCH(CJ$1,Exch_months2,0))</f>
        <v>70.081521739130437</v>
      </c>
      <c r="CL11" s="7">
        <v>453012.5</v>
      </c>
      <c r="CM11" s="8">
        <f t="array" ref="CM11">CL11/INDEX(Exch_rates,MATCH($A11,Exch_regions2,0),MATCH(CL$1,Exch_months2,0))</f>
        <v>65.653985507246375</v>
      </c>
      <c r="CN11" s="7">
        <v>473750</v>
      </c>
      <c r="CO11" s="8">
        <f t="array" ref="CO11">CN11/INDEX(Exch_rates,MATCH($A11,Exch_regions2,0),MATCH(CN$1,Exch_months2,0))</f>
        <v>68.288288288288285</v>
      </c>
      <c r="CP11" s="7">
        <v>476062.5</v>
      </c>
      <c r="CQ11" s="8">
        <f t="array" ref="CQ11">CP11/INDEX(Exch_rates,MATCH($A11,Exch_regions2,0),MATCH(CP$1,Exch_months2,0))</f>
        <v>67.526595744680847</v>
      </c>
      <c r="CR11" s="7">
        <v>333937.5</v>
      </c>
      <c r="CS11" s="8">
        <f t="array" ref="CS11">CR11/INDEX(Exch_rates,MATCH($A11,Exch_regions2,0),MATCH(CR$1,Exch_months2,0))</f>
        <v>47.63730385164051</v>
      </c>
      <c r="CT11" s="7">
        <v>336500</v>
      </c>
      <c r="CU11" s="8">
        <f t="array" ref="CU11">CT11/INDEX(Exch_rates,MATCH($A11,Exch_regions2,0),MATCH(CT$1,Exch_months2,0))</f>
        <v>47.985739750445632</v>
      </c>
      <c r="CV11" s="7">
        <v>337225</v>
      </c>
      <c r="CW11" s="8">
        <f t="array" ref="CW11">CV11/INDEX(Exch_rates,MATCH($A11,Exch_regions2,0),MATCH(CV$1,Exch_months2,0))</f>
        <v>47.49647887323944</v>
      </c>
      <c r="CX11" s="7">
        <v>337787.5</v>
      </c>
      <c r="CY11" s="8">
        <f t="array" ref="CY11">CX11/INDEX(Exch_rates,MATCH($A11,Exch_regions2,0),MATCH(CX$1,Exch_months2,0))</f>
        <v>47.913120567375884</v>
      </c>
      <c r="CZ11" s="7">
        <v>334625</v>
      </c>
      <c r="DA11" s="8">
        <f t="array" ref="DA11">CZ11/INDEX(Exch_rates,MATCH($A11,Exch_regions2,0),MATCH(CZ$1,Exch_months2,0))</f>
        <v>46.155172413793103</v>
      </c>
      <c r="DB11" s="7">
        <v>302900</v>
      </c>
      <c r="DC11" s="8">
        <f t="array" ref="DC11">DB11/INDEX(Exch_rates,MATCH($A11,Exch_regions2,0),MATCH(DB$1,Exch_months2,0))</f>
        <v>41.851468048359237</v>
      </c>
      <c r="DD11" s="7">
        <v>299962.5</v>
      </c>
      <c r="DE11" s="8">
        <f t="array" ref="DE11">DD11/INDEX(Exch_rates,MATCH($A11,Exch_regions2,0),MATCH(DD$1,Exch_months2,0))</f>
        <v>39.994999999999997</v>
      </c>
      <c r="DF11" s="7">
        <v>298275</v>
      </c>
      <c r="DG11" s="8">
        <f t="array" ref="DG11">DF11/INDEX(Exch_rates,MATCH($A11,Exch_regions2,0),MATCH(DF$1,Exch_months2,0))</f>
        <v>40.789743589743587</v>
      </c>
      <c r="DH11" s="7">
        <v>300462.5</v>
      </c>
      <c r="DI11" s="8">
        <f t="array" ref="DI11">DH11/INDEX(Exch_rates,MATCH($A11,Exch_regions2,0),MATCH(DH$1,Exch_months2,0))</f>
        <v>41.159246575342465</v>
      </c>
      <c r="DJ11" s="7">
        <v>297212.5</v>
      </c>
      <c r="DK11" s="8">
        <f t="array" ref="DK11">DJ11/INDEX(Exch_rates,MATCH($A11,Exch_regions2,0),MATCH(DJ$1,Exch_months2,0))</f>
        <v>39.62833333333333</v>
      </c>
      <c r="DL11" s="7">
        <v>321250</v>
      </c>
      <c r="DM11" s="8">
        <f t="array" ref="DM11">DL11/INDEX(Exch_rates,MATCH($A11,Exch_regions2,0),MATCH(DL$1,Exch_months2,0))</f>
        <v>42.833333333333336</v>
      </c>
      <c r="DN11" s="7">
        <v>317312.5</v>
      </c>
      <c r="DO11" s="8">
        <f t="array" ref="DO11">DN11/INDEX(Exch_rates,MATCH($A11,Exch_regions2,0),MATCH(DN$1,Exch_months2,0))</f>
        <v>41.142625607779578</v>
      </c>
      <c r="DP11" s="7">
        <v>318375</v>
      </c>
      <c r="DQ11" s="8">
        <f t="array" ref="DQ11">DP11/INDEX(Exch_rates,MATCH($A11,Exch_regions2,0),MATCH(DP$1,Exch_months2,0))</f>
        <v>41.347402597402599</v>
      </c>
      <c r="DR11" s="7">
        <v>318375</v>
      </c>
      <c r="DS11" s="8">
        <f t="array" ref="DS11">DR11/INDEX(Exch_rates,MATCH($A11,Exch_regions2,0),MATCH(DR$1,Exch_months2,0))</f>
        <v>45.401069518716575</v>
      </c>
      <c r="DT11" s="7">
        <v>322187.5</v>
      </c>
      <c r="DU11" s="8">
        <f t="array" ref="DU11">DT11/INDEX(Exch_rates,MATCH($A11,Exch_regions2,0),MATCH(DT$1,Exch_months2,0))</f>
        <v>46.693840579710148</v>
      </c>
      <c r="DV11" s="7">
        <v>357125</v>
      </c>
      <c r="DW11" s="8">
        <f t="array" ref="DW11">DV11/INDEX(Exch_rates,MATCH($A11,Exch_regions2,0),MATCH(DV$1,Exch_months2,0))</f>
        <v>49.773519163763069</v>
      </c>
      <c r="DX11" s="7">
        <v>360750</v>
      </c>
      <c r="DY11" s="8">
        <f t="array" ref="DY11">DX11/INDEX(Exch_rates,MATCH($A11,Exch_regions2,0),MATCH(DX$1,Exch_months2,0))</f>
        <v>50.631578947368418</v>
      </c>
      <c r="DZ11" s="7">
        <v>364812.5</v>
      </c>
      <c r="EA11" s="8">
        <f t="array" ref="EA11">DZ11/INDEX(Exch_rates,MATCH($A11,Exch_regions2,0),MATCH(DZ$1,Exch_months2,0))</f>
        <v>49.803754266211605</v>
      </c>
      <c r="EB11" s="7">
        <v>327562.5</v>
      </c>
      <c r="EC11" s="8">
        <f t="array" ref="EC11">EB11/INDEX(Exch_rates,MATCH($A11,Exch_regions2,0),MATCH(EB$1,Exch_months2,0))</f>
        <v>44.190556492411467</v>
      </c>
      <c r="ED11" s="7">
        <v>360937.5</v>
      </c>
      <c r="EE11" s="8">
        <f t="array" ref="EE11">ED11/INDEX(Exch_rates,MATCH($A11,Exch_regions2,0),MATCH(ED$1,Exch_months2,0))</f>
        <v>48.447986577181211</v>
      </c>
      <c r="EF11" s="7">
        <v>362875</v>
      </c>
      <c r="EG11" s="8">
        <f t="array" ref="EG11">EF11/INDEX(Exch_rates,MATCH($A11,Exch_regions2,0),MATCH(EF$1,Exch_months2,0))</f>
        <v>48.383333333333333</v>
      </c>
      <c r="EH11" s="7">
        <v>362062.5</v>
      </c>
      <c r="EI11" s="8">
        <f t="array" ref="EI11">EH11/INDEX(Exch_rates,MATCH($A11,Exch_regions2,0),MATCH(EH$1,Exch_months2,0))</f>
        <v>48.274999999999999</v>
      </c>
      <c r="EJ11" s="7">
        <v>363937.5</v>
      </c>
      <c r="EK11" s="8">
        <f t="array" ref="EK11">EJ11/INDEX(Exch_rates,MATCH($A11,Exch_regions2,0),MATCH(EJ$1,Exch_months2,0))</f>
        <v>48.044554455445542</v>
      </c>
      <c r="EL11" s="7">
        <v>368312.5</v>
      </c>
      <c r="EM11" s="8">
        <f t="array" ref="EM11">EL11/INDEX(Exch_rates,MATCH($A11,Exch_regions2,0),MATCH(EL$1,Exch_months2,0))</f>
        <v>48.622112211221122</v>
      </c>
      <c r="EN11" s="7">
        <v>370937.5</v>
      </c>
      <c r="EO11" s="8">
        <f t="array" ref="EO11">EN11/INDEX(Exch_rates,MATCH($A11,Exch_regions2,0),MATCH(EN$1,Exch_months2,0))</f>
        <v>47.028526148969888</v>
      </c>
      <c r="EP11" s="7">
        <v>371875</v>
      </c>
      <c r="EQ11" s="8">
        <f t="array" ref="EQ11">EP11/INDEX(Exch_rates,MATCH($A11,Exch_regions2,0),MATCH(EP$1,Exch_months2,0))</f>
        <v>48.690671031096564</v>
      </c>
      <c r="ER11" s="7">
        <v>505687.5</v>
      </c>
      <c r="ES11" s="8">
        <f t="array" ref="ES11">ER11/INDEX(Exch_rates,MATCH($A11,Exch_regions2,0),MATCH(ER$1,Exch_months2,0))</f>
        <v>70.973684210526315</v>
      </c>
      <c r="ET11" s="7">
        <v>508125</v>
      </c>
      <c r="EU11" s="8">
        <f t="array" ref="EU11">ET11/INDEX(Exch_rates,MATCH($A11,Exch_regions2,0),MATCH(ET$1,Exch_months2,0))</f>
        <v>61.404833836858003</v>
      </c>
      <c r="EV11" s="7">
        <v>530687.5</v>
      </c>
      <c r="EW11" s="8">
        <f t="array" ref="EW11">EV11/INDEX(Exch_rates,MATCH($A11,Exch_regions2,0),MATCH(EV$1,Exch_months2,0))</f>
        <v>61.887755102040813</v>
      </c>
      <c r="EX11" s="7">
        <v>487187.5</v>
      </c>
      <c r="EY11" s="8">
        <f t="array" ref="EY11">EX11/INDEX(Exch_rates,MATCH($A11,Exch_regions2,0),MATCH(EX$1,Exch_months2,0))</f>
        <v>55.742276887871853</v>
      </c>
      <c r="EZ11" s="7">
        <v>588875</v>
      </c>
      <c r="FA11" s="8">
        <f t="array" ref="FA11">EZ11/INDEX(Exch_rates,MATCH($A11,Exch_regions2,0),MATCH(EZ$1,Exch_months2,0))</f>
        <v>65.980392156862749</v>
      </c>
      <c r="FB11" s="7">
        <v>588375</v>
      </c>
      <c r="FC11" s="8">
        <f t="array" ref="FC11">FB11/INDEX(Exch_rates,MATCH($A11,Exch_regions2,0),MATCH(FB$1,Exch_months2,0))</f>
        <v>61.609947643979055</v>
      </c>
      <c r="FD11" s="7">
        <v>537187.5</v>
      </c>
      <c r="FE11" s="8">
        <f t="array" ref="FE11">FD11/INDEX(Exch_rates,MATCH($A11,Exch_regions2,0),MATCH(FD$1,Exch_months2,0))</f>
        <v>56.25</v>
      </c>
      <c r="FF11" s="7">
        <v>585937.5</v>
      </c>
      <c r="FG11" s="8">
        <f t="array" ref="FG11">FF11/INDEX(Exch_rates,MATCH($A11,Exch_regions2,0),MATCH(FF$1,Exch_months2,0))</f>
        <v>59.911809815950917</v>
      </c>
      <c r="FH11" s="7">
        <v>683875</v>
      </c>
      <c r="FI11" s="8">
        <f t="array" ref="FI11">FH11/INDEX(Exch_rates,MATCH($A11,Exch_regions2,0),MATCH(FH$1,Exch_months2,0))</f>
        <v>68.524549098196388</v>
      </c>
      <c r="FJ11" s="7">
        <v>587875</v>
      </c>
      <c r="FK11" s="8">
        <f t="array" ref="FK11">FJ11/INDEX(Exch_rates,MATCH($A11,Exch_regions2,0),MATCH(FJ$1,Exch_months2,0))</f>
        <v>58.787500000000001</v>
      </c>
      <c r="FL11" s="7">
        <v>589812.5</v>
      </c>
      <c r="FM11" s="8">
        <f t="array" ref="FM11">FL11/INDEX(Exch_rates,MATCH($A11,Exch_regions2,0),MATCH(FL$1,Exch_months2,0))</f>
        <v>58.834164588528679</v>
      </c>
      <c r="FN11" s="7">
        <v>588875</v>
      </c>
      <c r="FO11" s="8">
        <f t="array" ref="FO11">FN11/INDEX(Exch_rates,MATCH($A11,Exch_regions2,0),MATCH(FN$1,Exch_months2,0))</f>
        <v>58.887500000000003</v>
      </c>
      <c r="FP11" s="7">
        <v>594125</v>
      </c>
      <c r="FQ11" s="8">
        <f t="array" ref="FQ11">FP11/INDEX(Exch_rates,MATCH($A11,Exch_regions2,0),MATCH(FP$1,Exch_months2,0))</f>
        <v>59.412500000000001</v>
      </c>
      <c r="FR11" s="7">
        <v>592312.5</v>
      </c>
      <c r="FS11" s="8">
        <f t="array" ref="FS11">FR11/INDEX(Exch_rates,MATCH($A11,Exch_regions2,0),MATCH(FR$1,Exch_months2,0))</f>
        <v>56.545346062052509</v>
      </c>
      <c r="FT11" s="7">
        <v>595612.5</v>
      </c>
      <c r="FU11" s="8">
        <f t="array" ref="FU11">FT11/INDEX(Exch_rates,MATCH($A11,Exch_regions2,0),MATCH(FT$1,Exch_months2,0))</f>
        <v>57.270432692307693</v>
      </c>
      <c r="FV11" s="7">
        <v>594812.5</v>
      </c>
      <c r="FW11" s="8">
        <f t="array" ref="FW11">FV11/INDEX(Exch_rates,MATCH($A11,Exch_regions2,0),MATCH(FV$1,Exch_months2,0))</f>
        <v>60.577706487422347</v>
      </c>
      <c r="FX11" s="7">
        <v>595125</v>
      </c>
      <c r="FY11" s="8">
        <f t="array" ref="FY11">FX11/INDEX(Exch_rates,MATCH($A11,Exch_regions2,0),MATCH(FX$1,Exch_months2,0))</f>
        <v>59.886792452830186</v>
      </c>
      <c r="FZ11" s="7">
        <v>593187.5</v>
      </c>
      <c r="GA11" s="8">
        <f t="array" ref="GA11">FZ11/INDEX(Exch_rates,MATCH($A11,Exch_regions2,0),MATCH(FZ$1,Exch_months2,0))</f>
        <v>59.141326021934198</v>
      </c>
      <c r="GB11" s="7">
        <v>546625</v>
      </c>
      <c r="GC11" s="8">
        <f t="array" ref="GC11">GB11/INDEX(Exch_rates,MATCH($A11,Exch_regions2,0),MATCH(GB$1,Exch_months2,0))</f>
        <v>55.145018915510718</v>
      </c>
      <c r="GD11" s="7">
        <v>495750</v>
      </c>
      <c r="GE11" s="8">
        <f t="array" ref="GE11">GD11/INDEX(Exch_rates,MATCH($A11,Exch_regions2,0),MATCH(GD$1,Exch_months2,0))</f>
        <v>50.266159695817493</v>
      </c>
      <c r="GF11" s="7">
        <v>489437.5</v>
      </c>
      <c r="GG11" s="8">
        <f t="array" ref="GG11">GF11/INDEX(Exch_rates,MATCH($A11,Exch_regions2,0),MATCH(GF$1,Exch_months2,0))</f>
        <v>49.263965777554098</v>
      </c>
      <c r="GH11" s="7">
        <v>498500</v>
      </c>
      <c r="GI11" s="8">
        <f t="array" ref="GI11">GH11/INDEX(Exch_rates,MATCH($A11,Exch_regions2,0),MATCH(GH$1,Exch_months2,0))</f>
        <v>50.257082367174114</v>
      </c>
      <c r="GJ11" s="7">
        <v>495312.5</v>
      </c>
      <c r="GK11" s="8">
        <f t="array" ref="GK11">GJ11/INDEX(Exch_rates,MATCH($A11,Exch_regions2,0),MATCH(GJ$1,Exch_months2,0))</f>
        <v>51.327720207253883</v>
      </c>
      <c r="GL11" s="7">
        <v>495000</v>
      </c>
      <c r="GM11" s="8">
        <f t="array" ref="GM11">GL11/INDEX(Exch_rates,MATCH($A11,Exch_regions2,0),MATCH(GL$1,Exch_months2,0))</f>
        <v>50.253807106598984</v>
      </c>
      <c r="GN11" s="7">
        <v>495000</v>
      </c>
      <c r="GO11" s="8">
        <f t="array" ref="GO11">GN11/INDEX(Exch_rates,MATCH($A11,Exch_regions2,0),MATCH(GN$1,Exch_months2,0))</f>
        <v>50.253807106598984</v>
      </c>
      <c r="GP11" s="7">
        <v>494000</v>
      </c>
      <c r="GQ11" s="8">
        <f t="array" ref="GQ11">GP11/INDEX(Exch_rates,MATCH($A11,Exch_regions2,0),MATCH(GP$1,Exch_months2,0))</f>
        <v>52.975871313672926</v>
      </c>
      <c r="GR11" s="7">
        <v>469000</v>
      </c>
      <c r="GS11" s="8">
        <f t="array" ref="GS11">GR11/INDEX(Exch_rates,MATCH($A11,Exch_regions2,0),MATCH(GR$1,Exch_months2,0))</f>
        <v>53.295454545454547</v>
      </c>
      <c r="GT11" s="7">
        <v>483718.75</v>
      </c>
      <c r="GU11" s="8">
        <f t="array" ref="GU11">GT11/INDEX(Exch_rates,MATCH($A11,Exch_regions2,0),MATCH(GT$1,Exch_months2,0))</f>
        <v>58.455438066465256</v>
      </c>
      <c r="GV11" s="7">
        <v>494187.5</v>
      </c>
      <c r="GW11" s="8">
        <f t="array" ref="GW11">GV11/INDEX(Exch_rates,MATCH($A11,Exch_regions2,0),MATCH(GV$1,Exch_months2,0))</f>
        <v>59.226689837008628</v>
      </c>
      <c r="GX11" s="7">
        <v>549300</v>
      </c>
      <c r="GY11" s="8">
        <f t="array" ref="GY11">GX11/INDEX(Exch_rates,MATCH($A11,Exch_regions2,0),MATCH(GX$1,Exch_months2,0))</f>
        <v>65.823846614739367</v>
      </c>
      <c r="GZ11" s="7">
        <v>590187.5</v>
      </c>
      <c r="HA11" s="8">
        <f t="array" ref="HA11">GZ11/INDEX(Exch_rates,MATCH($A11,Exch_regions2,0),MATCH(GZ$1,Exch_months2,0))</f>
        <v>69.92742890995261</v>
      </c>
      <c r="HB11" s="7">
        <v>541537.5</v>
      </c>
      <c r="HC11" s="8">
        <f t="array" ref="HC11">HB11/INDEX(Exch_rates,MATCH($A11,Exch_regions2,0),MATCH(HB$1,Exch_months2,0))</f>
        <v>64.46875</v>
      </c>
      <c r="HD11" s="7">
        <v>541687.5</v>
      </c>
      <c r="HE11" s="8">
        <f t="array" ref="HE11">HD11/INDEX(Exch_rates,MATCH($A11,Exch_regions2,0),MATCH(HD$1,Exch_months2,0))</f>
        <v>64.872754491017957</v>
      </c>
      <c r="HF11" s="7">
        <v>473437.5</v>
      </c>
      <c r="HG11" s="8">
        <f t="array" ref="HG11">HF11/INDEX(Exch_rates,MATCH($A11,Exch_regions2,0),MATCH(HF$1,Exch_months2,0))</f>
        <v>56.780702806428401</v>
      </c>
      <c r="HH11" s="7">
        <v>482687.5</v>
      </c>
      <c r="HI11" s="8">
        <f t="array" ref="HI11">HH11/INDEX(Exch_rates,MATCH($A11,Exch_regions2,0),MATCH(HH$1,Exch_months2,0))</f>
        <v>57.421782060433024</v>
      </c>
      <c r="HJ11" s="7">
        <v>439812.5</v>
      </c>
      <c r="HK11" s="8">
        <f t="array" ref="HK11">HJ11/INDEX(Exch_rates,MATCH($A11,Exch_regions2,0),MATCH(HJ$1,Exch_months2,0))</f>
        <v>51.81885125184094</v>
      </c>
      <c r="HL11" s="7">
        <v>426000</v>
      </c>
      <c r="HM11" s="8">
        <f t="array" ref="HM11">HL11/INDEX(Exch_rates,MATCH($A11,Exch_regions2,0),MATCH(HL$1,Exch_months2,0))</f>
        <v>50.117647058823529</v>
      </c>
      <c r="HN11" s="8">
        <v>399625</v>
      </c>
      <c r="HO11" s="8">
        <f t="array" ref="HO11">HN11/INDEX(Exch_rates,MATCH($A11,Exch_regions2,0),MATCH(HN$1,Exch_months2,0))</f>
        <v>47.36296296296296</v>
      </c>
      <c r="HP11" s="8">
        <v>403021.875</v>
      </c>
      <c r="HQ11" s="8">
        <f t="array" ref="HQ11">HP11/INDEX(Exch_rates,MATCH($A11,Exch_regions2,0),MATCH(HP$1,Exch_months2,0))</f>
        <v>47.624446085672083</v>
      </c>
      <c r="HR11" s="8">
        <v>436709.375</v>
      </c>
      <c r="HS11" s="8">
        <f t="array" ref="HS11">HR11/INDEX(Exch_rates,MATCH($A11,Exch_regions2,0),MATCH(HR$1,Exch_months2,0))</f>
        <v>51.733622578925548</v>
      </c>
      <c r="HT11" s="8">
        <v>431487.5</v>
      </c>
      <c r="HU11" s="8">
        <f t="array" ref="HU11">HT11/INDEX(Exch_rates,MATCH($A11,Exch_regions2,0),MATCH(HT$1,Exch_months2,0))</f>
        <v>50.73339212228101</v>
      </c>
      <c r="HV11" s="8">
        <v>439453.125</v>
      </c>
      <c r="HW11" s="8">
        <f t="array" ref="HW11">HV11/INDEX(Exch_rates,MATCH($A11,Exch_regions2,0),MATCH(HV$1,Exch_months2,0))</f>
        <v>51.585059866181474</v>
      </c>
      <c r="HX11" s="8">
        <v>452546.875</v>
      </c>
      <c r="HY11" s="8">
        <f t="array" ref="HY11">HX11/INDEX(Exch_rates,MATCH($A11,Exch_regions2,0),MATCH(HX$1,Exch_months2,0))</f>
        <v>52.929459064327489</v>
      </c>
      <c r="HZ11" s="8">
        <v>399000</v>
      </c>
      <c r="IA11" s="8">
        <f t="array" ref="IA11">HZ11/INDEX(Exch_rates,MATCH($A11,Exch_regions2,0),MATCH(HZ$1,Exch_months2,0))</f>
        <v>46.395348837209305</v>
      </c>
      <c r="IB11" s="8">
        <v>383609.375</v>
      </c>
      <c r="IC11" s="8">
        <f t="array" ref="IC11">IB11/INDEX(Exch_rates,MATCH($A11,Exch_regions2,0),MATCH(IB$1,Exch_months2,0))</f>
        <v>44.561697740605219</v>
      </c>
      <c r="ID11" s="8">
        <v>411843.75</v>
      </c>
      <c r="IE11" s="8">
        <f t="array" ref="IE11">ID11/INDEX(Exch_rates,MATCH($A11,Exch_regions2,0),MATCH(ID$1,Exch_months2,0))</f>
        <v>48.168859649122808</v>
      </c>
      <c r="IF11" s="8">
        <v>414937.5</v>
      </c>
      <c r="IG11" s="8">
        <f t="array" ref="IG11">IF11/INDEX(Exch_rates,MATCH($A11,Exch_regions2,0),MATCH(IF$1,Exch_months2,0))</f>
        <v>48.459854014598541</v>
      </c>
      <c r="IH11" s="8">
        <v>489040.375</v>
      </c>
      <c r="II11" s="8">
        <f t="array" ref="II11">IH11/INDEX(Exch_rates,MATCH($A11,Exch_regions2,0),MATCH(IH$1,Exch_months2,0))</f>
        <v>57.19770467836257</v>
      </c>
      <c r="IJ11" s="8">
        <v>416765.625</v>
      </c>
      <c r="IK11" s="8">
        <f t="array" ref="IK11">IJ11/INDEX(Exch_rates,MATCH($A11,Exch_regions2,0),MATCH(IJ$1,Exch_months2,0))</f>
        <v>48.907542686146805</v>
      </c>
      <c r="IL11" s="8">
        <v>509200</v>
      </c>
      <c r="IM11" s="8">
        <f t="array" ref="IM11">IL11/INDEX(Exch_rates,MATCH($A11,Exch_regions2,0),MATCH(IL$1,Exch_months2,0))</f>
        <v>59.723199624677456</v>
      </c>
      <c r="IN11" s="8">
        <v>443296.875</v>
      </c>
      <c r="IO11" s="8">
        <f t="array" ref="IO11">IN11/INDEX(Exch_rates,MATCH($A11,Exch_regions2,0),MATCH(IN$1,Exch_months2,0))</f>
        <v>52.152573529411768</v>
      </c>
      <c r="IP11" s="8">
        <v>467075</v>
      </c>
      <c r="IQ11" s="8">
        <f t="array" ref="IQ11">IP11/INDEX(Exch_rates,MATCH($A11,Exch_regions2,0),MATCH(IP$1,Exch_months2,0))</f>
        <v>54.91769547325103</v>
      </c>
      <c r="IR11" s="8">
        <v>521875</v>
      </c>
      <c r="IS11" s="8">
        <f t="array" ref="IS11">IR11/INDEX(Exch_rates,MATCH($A11,Exch_regions2,0),MATCH(IR$1,Exch_months2,0))</f>
        <v>61.306901615271663</v>
      </c>
      <c r="IT11" s="8">
        <v>492541.5</v>
      </c>
      <c r="IU11" s="8">
        <f t="array" ref="IU11">IT11/INDEX(Exch_rates,MATCH($A11,Exch_regions2,0),MATCH(IT$1,Exch_months2,0))</f>
        <v>57.607192982456141</v>
      </c>
      <c r="IV11" s="7">
        <v>584937.5</v>
      </c>
      <c r="IW11" s="8">
        <f t="array" ref="IW11">IV11/INDEX(Exch_rates,MATCH($A11,Exch_regions2,0),MATCH(IV$1,Exch_months2,0))</f>
        <v>68.413742690058484</v>
      </c>
      <c r="IX11" s="8">
        <v>471109.375</v>
      </c>
      <c r="IY11" s="8">
        <f t="array" ref="IY11">IX11/INDEX(Exch_rates,MATCH($A11,Exch_regions2,0),MATCH(IX$1,Exch_months2,0))</f>
        <v>55.181185944363101</v>
      </c>
      <c r="IZ11" s="8">
        <v>458562.5</v>
      </c>
      <c r="JA11" s="8">
        <f t="array" ref="JA11">IZ11/INDEX(Exch_rates,MATCH($A11,Exch_regions2,0),MATCH(IZ$1,Exch_months2,0))</f>
        <v>53.633040935672511</v>
      </c>
      <c r="JB11" s="8">
        <v>462050</v>
      </c>
      <c r="JC11" s="8">
        <f t="array" ref="JC11">JB11/INDEX(Exch_rates,MATCH($A11,Exch_regions2,0),MATCH(JB$1,Exch_months2,0))</f>
        <v>53.97780373831776</v>
      </c>
      <c r="JD11" s="8">
        <v>463562.5</v>
      </c>
      <c r="JE11" s="8">
        <f t="array" ref="JE11">JD11/INDEX(Exch_rates,MATCH($A11,Exch_regions2,0),MATCH(JD$1,Exch_months2,0))</f>
        <v>53.984220333061607</v>
      </c>
      <c r="JF11" s="8">
        <v>541250</v>
      </c>
      <c r="JG11" s="8">
        <f t="array" ref="JG11">JF11/INDEX(Exch_rates,MATCH($A11,Exch_regions2,0),MATCH(JF$1,Exch_months2,0))</f>
        <v>62.936046511627907</v>
      </c>
      <c r="JH11" s="8">
        <v>520062.5</v>
      </c>
      <c r="JI11" s="8">
        <f t="array" ref="JI11">JH11/INDEX(Exch_rates,MATCH($A11,Exch_regions2,0),MATCH(JH$1,Exch_months2,0))</f>
        <v>60.737226277372265</v>
      </c>
      <c r="JJ11" s="8">
        <v>529562.5</v>
      </c>
      <c r="JK11" s="8">
        <f t="array" ref="JK11">JJ11/INDEX(Exch_rates,MATCH($A11,Exch_regions2,0),MATCH(JJ$1,Exch_months2,0))</f>
        <v>61.937134502923975</v>
      </c>
      <c r="JL11" s="8">
        <v>549906.25</v>
      </c>
      <c r="JM11" s="8">
        <f t="array" ref="JM11">JL11/INDEX(Exch_rates,MATCH($A11,Exch_regions2,0),MATCH(JL$1,Exch_months2,0))</f>
        <v>64.035662299854437</v>
      </c>
      <c r="JN11" s="8">
        <v>551747.5</v>
      </c>
      <c r="JO11" s="8">
        <f t="array" ref="JO11">JN11/INDEX(Exch_rates,MATCH($A11,Exch_regions2,0),MATCH(JN$1,Exch_months2,0))</f>
        <v>64.759096244131456</v>
      </c>
      <c r="JP11" s="8">
        <v>637500</v>
      </c>
      <c r="JQ11" s="8">
        <f t="array" ref="JQ11">JP11/INDEX(Exch_rates,MATCH($A11,Exch_regions2,0),MATCH(JP$1,Exch_months2,0))</f>
        <v>74.235807860262014</v>
      </c>
      <c r="JR11" s="8">
        <v>691578.125</v>
      </c>
      <c r="JS11" s="8">
        <f t="shared" si="0"/>
        <v>80.299346879535562</v>
      </c>
      <c r="JT11" s="8">
        <v>763725</v>
      </c>
      <c r="JU11" s="8">
        <f t="shared" si="0"/>
        <v>89.85</v>
      </c>
      <c r="JV11" s="8">
        <v>557156.25</v>
      </c>
      <c r="JW11" s="8">
        <f t="shared" si="0"/>
        <v>64.785610465116278</v>
      </c>
      <c r="JX11" s="8">
        <v>746487.5</v>
      </c>
      <c r="JY11" s="8">
        <f t="shared" si="0"/>
        <v>86.800872093023258</v>
      </c>
      <c r="JZ11" s="8">
        <v>746487.5</v>
      </c>
      <c r="KA11" s="8">
        <f t="shared" si="0"/>
        <v>87.822058823529417</v>
      </c>
      <c r="KB11" s="8">
        <v>703312.5</v>
      </c>
      <c r="KC11" s="8">
        <f t="shared" si="0"/>
        <v>81.899563318777297</v>
      </c>
      <c r="KD11" s="8">
        <v>697250</v>
      </c>
      <c r="KE11" s="8">
        <f t="shared" si="0"/>
        <v>81.075581395348834</v>
      </c>
      <c r="KF11" s="8">
        <v>659834</v>
      </c>
      <c r="KG11" s="8">
        <f t="shared" si="0"/>
        <v>76.724883720930237</v>
      </c>
      <c r="KH11" s="8">
        <v>710421.875</v>
      </c>
      <c r="KI11" s="8">
        <f t="shared" si="0"/>
        <v>81.191071428571433</v>
      </c>
      <c r="KJ11" s="8">
        <v>749937.5</v>
      </c>
      <c r="KK11" s="8">
        <f t="shared" si="0"/>
        <v>87.202034883720927</v>
      </c>
      <c r="KL11" s="8">
        <v>705775</v>
      </c>
      <c r="KM11" s="8">
        <f t="shared" si="0"/>
        <v>80.019841269841265</v>
      </c>
      <c r="KN11" s="8">
        <v>712000</v>
      </c>
      <c r="KO11" s="8">
        <f t="shared" si="0"/>
        <v>81.548505325850414</v>
      </c>
      <c r="KP11" s="8">
        <v>724350</v>
      </c>
      <c r="KQ11" s="8">
        <f t="shared" si="0"/>
        <v>83.623874393904416</v>
      </c>
      <c r="KR11" s="8">
        <v>711250</v>
      </c>
      <c r="KS11" s="8">
        <f t="shared" si="0"/>
        <v>81.988472622478383</v>
      </c>
      <c r="KT11" s="8">
        <v>711250</v>
      </c>
      <c r="KU11" s="8">
        <f t="shared" si="4"/>
        <v>81.752873563218387</v>
      </c>
      <c r="KV11" s="8">
        <v>861862.5</v>
      </c>
      <c r="KW11" s="8">
        <f t="shared" si="1"/>
        <v>103.21706586826348</v>
      </c>
      <c r="KX11" s="8">
        <v>762750</v>
      </c>
      <c r="KY11" s="8">
        <f t="shared" si="1"/>
        <v>86.186440677966104</v>
      </c>
      <c r="KZ11" s="8">
        <v>714250</v>
      </c>
      <c r="LA11" s="8">
        <f t="shared" si="1"/>
        <v>80.706214689265536</v>
      </c>
      <c r="LB11" s="8">
        <v>719500</v>
      </c>
      <c r="LC11" s="8">
        <f t="shared" si="1"/>
        <v>82.701149425287355</v>
      </c>
      <c r="LD11" s="8">
        <v>719500</v>
      </c>
      <c r="LE11" s="8">
        <f t="shared" si="1"/>
        <v>82.701149425287355</v>
      </c>
      <c r="LF11" s="8">
        <v>874750</v>
      </c>
      <c r="LG11" s="8">
        <f t="shared" si="2"/>
        <v>99.686609686609685</v>
      </c>
      <c r="LH11" s="8">
        <v>875325</v>
      </c>
      <c r="LI11" s="8">
        <f>LH11/INDEX(Exch_Rate_Data1,MATCH('Esssential Items CMB_Sorghum '!$A11,Exch_regions1,0),MATCH('Esssential Items CMB_Sorghum '!LH$1,exch_month4,0))</f>
        <v>98.461754780652413</v>
      </c>
      <c r="LJ11" s="8">
        <v>873578.125</v>
      </c>
      <c r="LK11" s="8">
        <f>LJ11/INDEX(exch_Rate_Data2,MATCH('Esssential Items CMB_Sorghum '!$A11,Exch_regions1,0),MATCH('Esssential Items CMB_Sorghum '!LJ$1,exch_month5,0))</f>
        <v>97.748475439185412</v>
      </c>
      <c r="LL11" s="41">
        <v>947171.875</v>
      </c>
      <c r="LM11" s="8">
        <f>LL11/INDEX(exch_Rate_Data3,MATCH('Esssential Items CMB_Sorghum '!$A11,Exch_regions1,0),MATCH('Esssential Items CMB_Sorghum '!LL$1,exch_month6,0))</f>
        <v>106.04252966860726</v>
      </c>
      <c r="LN11" s="7">
        <v>962612.5</v>
      </c>
      <c r="LO11" s="7">
        <f>LN11/INDEX(Exchange_rate4,MATCH('Esssential Items CMB_Sorghum '!$A11,Exch_regions1,0),MATCH('Esssential Items CMB_Sorghum '!LN$1,exch_month7,0))</f>
        <v>107.55446927374301</v>
      </c>
      <c r="LP11" s="7">
        <v>828093.75</v>
      </c>
      <c r="LQ11" s="7">
        <f>LP11/INDEX(Exchange_rate5,MATCH('Esssential Items CMB_Sorghum '!$A11,Exch_regions1,0),MATCH('Esssential Items CMB_Sorghum '!LP$1,exch_month8,0))</f>
        <v>88.095079787234042</v>
      </c>
      <c r="LR11" s="7">
        <v>831325</v>
      </c>
      <c r="LS11" s="7">
        <f>LR11/INDEX(Exchange_rate6,MATCH('Esssential Items CMB_Sorghum '!$A11,Exch_regions1,0),MATCH('Esssential Items CMB_Sorghum '!LR$1,exch_month9,0))</f>
        <v>84.570193285859617</v>
      </c>
      <c r="LT11" s="7">
        <v>933190.625</v>
      </c>
      <c r="LU11" s="7">
        <f>LT11/INDEX(Exchange_rate7,MATCH('Esssential Items CMB_Sorghum '!$A11,Exch_regions1,0),MATCH('Esssential Items CMB_Sorghum '!LT$1,exch_month10,0))</f>
        <v>93.202559300873901</v>
      </c>
      <c r="LV11" s="7">
        <v>926531.25</v>
      </c>
      <c r="LW11" s="7">
        <f>LV11/INDEX(exchange_rates8,MATCH('Esssential Items CMB_Sorghum '!$A11,Exch_regions1,0),MATCH('Esssential Items CMB_Sorghum '!LV$1,exch_month11,0))</f>
        <v>92.653125000000003</v>
      </c>
      <c r="LX11" s="7">
        <v>927100</v>
      </c>
      <c r="LY11" s="7">
        <f>LX11/INDEX(exchange_rates9,MATCH('Esssential Items CMB_Sorghum '!$A11,Exch_regions1,0),MATCH('Esssential Items CMB_Sorghum '!LX$1,exch_month12,0))</f>
        <v>93.175879396984925</v>
      </c>
      <c r="LZ11" s="7">
        <v>924646.875</v>
      </c>
      <c r="MA11" s="7">
        <f>LZ11/INDEX(exchange_rates10,MATCH('Esssential Items CMB_Sorghum '!$A11,Exch_regions1,0),MATCH('Esssential Items CMB_Sorghum '!LZ$1,exch_month13,0))</f>
        <v>94.351721938775512</v>
      </c>
      <c r="MB11" s="7">
        <v>925404.5</v>
      </c>
      <c r="MC11" s="7">
        <f>MB11/INDEX(exchange_rates11,MATCH('Esssential Items CMB_Sorghum '!$A11,Exch_regions1,0),MATCH('Esssential Items CMB_Sorghum '!MB$1,exch_month14,0))</f>
        <v>94.859771410998917</v>
      </c>
      <c r="MD11" s="7">
        <v>956887.5</v>
      </c>
      <c r="ME11" s="7">
        <f>MD11/INDEX(exchange_rates12,MATCH('Esssential Items CMB_Sorghum '!$A11,Exch_regions1,0),MATCH('Esssential Items CMB_Sorghum '!MD$1,exch_month15,0))</f>
        <v>93.674743024963291</v>
      </c>
      <c r="MF11" s="7">
        <v>997437.5</v>
      </c>
      <c r="MG11" s="7">
        <f>MF11/INDEX(exchange_rates13,MATCH('Esssential Items CMB_Sorghum '!$A11,Exch_regions1,0),MATCH('Esssential Items CMB_Sorghum '!MF$1,exch_month16,0))</f>
        <v>99.743750000000006</v>
      </c>
      <c r="MH11" s="7">
        <v>994000</v>
      </c>
      <c r="MI11" s="7">
        <f>MH11/INDEX(exchange_rates14,MATCH('Esssential Items CMB_Sorghum '!$A11,Exch_regions1,0),MATCH('Esssential Items CMB_Sorghum '!MH$1,exch_month17,0))</f>
        <v>97.212713936430319</v>
      </c>
      <c r="MJ11" s="7">
        <v>961437.5</v>
      </c>
      <c r="MK11" s="7">
        <f>MJ11/INDEX(exchange_rates15,MATCH('Esssential Items CMB_Sorghum '!$A11,Exch_regions1,0),MATCH('Esssential Items CMB_Sorghum '!MJ$1,exch_month18,0))</f>
        <v>94.258578431372555</v>
      </c>
      <c r="ML11" s="7">
        <v>1017767.8572</v>
      </c>
      <c r="MM11" s="7">
        <f>ML11/INDEX(exchange_rates16,MATCH('Esssential Items CMB_Sorghum '!$A11,Exch_regions1,0),MATCH('Esssential Items CMB_Sorghum '!ML$1,exch_month19,0))</f>
        <v>101.77678571999999</v>
      </c>
      <c r="MN11" s="7">
        <v>1018031.25</v>
      </c>
      <c r="MO11" s="7">
        <f>MN11/INDEX(exchange_rates17,MATCH('Esssential Items CMB_Sorghum '!$A11,Exch_regions1,0),MATCH('Esssential Items CMB_Sorghum '!MN$1,exch_month20,0))</f>
        <v>101.80312499999999</v>
      </c>
      <c r="MP11" s="7">
        <v>1018930.5556000001</v>
      </c>
      <c r="MQ11" s="7">
        <f>MP11/INDEX(exchange_rates18,MATCH('Esssential Items CMB_Sorghum '!$A11,Exch_regions1,0),MATCH('Esssential Items CMB_Sorghum '!MP$1,exch_month21,0))</f>
        <v>101.89305556000001</v>
      </c>
      <c r="MR11" s="7">
        <v>1065953.125</v>
      </c>
      <c r="MS11" s="7">
        <f>MR11/INDEX(exchange_rates19,MATCH('Esssential Items CMB_Sorghum '!$A11,Exch_regions1,0),MATCH('Esssential Items CMB_Sorghum '!MR$1,exch_month22,0))</f>
        <v>106.59531250000001</v>
      </c>
      <c r="MT11" s="40">
        <f t="shared" si="3"/>
        <v>676742.5</v>
      </c>
      <c r="MU11" s="40">
        <f t="shared" si="3"/>
        <v>76.283047187687686</v>
      </c>
    </row>
    <row r="12" spans="1:359" x14ac:dyDescent="0.25">
      <c r="A12" s="14" t="s">
        <v>8</v>
      </c>
      <c r="B12" s="7">
        <v>1174583.3333333333</v>
      </c>
      <c r="C12" s="8">
        <f t="array" ref="C12">B12/INDEX(Exch_rates,MATCH($A12,Exch_regions2,0),MATCH(B$1,Exch_months2,0))</f>
        <v>38.861317893575958</v>
      </c>
      <c r="D12" s="7">
        <v>1209083.3333333333</v>
      </c>
      <c r="E12" s="8">
        <f t="array" ref="E12">D12/INDEX(Exch_rates,MATCH($A12,Exch_regions2,0),MATCH(D$1,Exch_months2,0))</f>
        <v>40.287334299629585</v>
      </c>
      <c r="F12" s="7">
        <v>1253062.5</v>
      </c>
      <c r="G12" s="8">
        <f t="array" ref="G12">F12/INDEX(Exch_rates,MATCH($A12,Exch_regions2,0),MATCH(F$1,Exch_months2,0))</f>
        <v>41.033565288579616</v>
      </c>
      <c r="H12" s="7">
        <v>1385937.5</v>
      </c>
      <c r="I12" s="8">
        <f t="array" ref="I12">H12/INDEX(Exch_rates,MATCH($A12,Exch_regions2,0),MATCH(H$1,Exch_months2,0))</f>
        <v>44.279153354632591</v>
      </c>
      <c r="J12" s="7">
        <v>1463750</v>
      </c>
      <c r="K12" s="8">
        <f t="array" ref="K12">J12/INDEX(Exch_rates,MATCH($A12,Exch_regions2,0),MATCH(J$1,Exch_months2,0))</f>
        <v>44.969278033794161</v>
      </c>
      <c r="L12" s="7">
        <v>1567250</v>
      </c>
      <c r="M12" s="8">
        <f t="array" ref="M12">L12/INDEX(Exch_rates,MATCH($A12,Exch_regions2,0),MATCH(L$1,Exch_months2,0))</f>
        <v>47.983161117489473</v>
      </c>
      <c r="N12" s="7">
        <v>1382583.3333333333</v>
      </c>
      <c r="O12" s="8">
        <f t="array" ref="O12">N12/INDEX(Exch_rates,MATCH($A12,Exch_regions2,0),MATCH(N$1,Exch_months2,0))</f>
        <v>44.154357950765132</v>
      </c>
      <c r="P12" s="7">
        <v>1156966.6666666667</v>
      </c>
      <c r="Q12" s="8">
        <f t="array" ref="Q12">P12/INDEX(Exch_rates,MATCH($A12,Exch_regions2,0),MATCH(P$1,Exch_months2,0))</f>
        <v>38.335542301745086</v>
      </c>
      <c r="R12" s="7">
        <v>1069625</v>
      </c>
      <c r="S12" s="8">
        <f t="array" ref="S12">R12/INDEX(Exch_rates,MATCH($A12,Exch_regions2,0),MATCH(R$1,Exch_months2,0))</f>
        <v>35.654166666666669</v>
      </c>
      <c r="T12" s="7">
        <v>1062541.6666666667</v>
      </c>
      <c r="U12" s="8">
        <f t="array" ref="U12">T12/INDEX(Exch_rates,MATCH($A12,Exch_regions2,0),MATCH(T$1,Exch_months2,0))</f>
        <v>37.695491500369549</v>
      </c>
      <c r="V12" s="7">
        <v>958833.33333333337</v>
      </c>
      <c r="W12" s="8">
        <f t="array" ref="W12">V12/INDEX(Exch_rates,MATCH($A12,Exch_regions2,0),MATCH(V$1,Exch_months2,0))</f>
        <v>38.257689110556946</v>
      </c>
      <c r="X12" s="7">
        <v>999875</v>
      </c>
      <c r="Y12" s="8">
        <f t="array" ref="Y12">X12/INDEX(Exch_rates,MATCH($A12,Exch_regions2,0),MATCH(X$1,Exch_months2,0))</f>
        <v>39.019512195121948</v>
      </c>
      <c r="Z12" s="15">
        <v>758333.33333333337</v>
      </c>
      <c r="AA12" s="8">
        <f t="array" ref="AA12">Z12/INDEX(Exch_rates,MATCH($A12,Exch_regions2,0),MATCH(Z$1,Exch_months2,0))</f>
        <v>29.23694779116466</v>
      </c>
      <c r="AB12" s="7">
        <v>711758.33333333337</v>
      </c>
      <c r="AC12" s="8">
        <f t="array" ref="AC12">AB12/INDEX(Exch_rates,MATCH($A12,Exch_regions2,0),MATCH(AB$1,Exch_months2,0))</f>
        <v>27.748862897985706</v>
      </c>
      <c r="AD12" s="7">
        <v>649500</v>
      </c>
      <c r="AE12" s="8">
        <f t="array" ref="AE12">AD12/INDEX(Exch_rates,MATCH($A12,Exch_regions2,0),MATCH(AD$1,Exch_months2,0))</f>
        <v>27.090719499478624</v>
      </c>
      <c r="AF12" s="7">
        <v>596000</v>
      </c>
      <c r="AG12" s="8">
        <f t="array" ref="AG12">AF12/INDEX(Exch_rates,MATCH($A12,Exch_regions2,0),MATCH(AF$1,Exch_months2,0))</f>
        <v>25.081536033666492</v>
      </c>
      <c r="AH12" s="7">
        <v>656166.66666666663</v>
      </c>
      <c r="AI12" s="8">
        <f t="array" ref="AI12">AH12/INDEX(Exch_rates,MATCH($A12,Exch_regions2,0),MATCH(AH$1,Exch_months2,0))</f>
        <v>28.10135617416131</v>
      </c>
      <c r="AJ12" s="7">
        <v>665875</v>
      </c>
      <c r="AK12" s="8">
        <f t="array" ref="AK12">AJ12/INDEX(Exch_rates,MATCH($A12,Exch_regions2,0),MATCH(AJ$1,Exch_months2,0))</f>
        <v>28.36528221512247</v>
      </c>
      <c r="AL12" s="7">
        <v>728500</v>
      </c>
      <c r="AM12" s="8">
        <f t="array" ref="AM12">AL12/INDEX(Exch_rates,MATCH($A12,Exch_regions2,0),MATCH(AL$1,Exch_months2,0))</f>
        <v>32.449888641425389</v>
      </c>
      <c r="AN12" s="7">
        <v>867083.33333333337</v>
      </c>
      <c r="AO12" s="8">
        <f t="array" ref="AO12">AN12/INDEX(Exch_rates,MATCH($A12,Exch_regions2,0),MATCH(AN$1,Exch_months2,0))</f>
        <v>38.366519174041301</v>
      </c>
      <c r="AP12" s="7">
        <v>900625</v>
      </c>
      <c r="AQ12" s="8">
        <f t="array" ref="AQ12">AP12/INDEX(Exch_rates,MATCH($A12,Exch_regions2,0),MATCH(AP$1,Exch_months2,0))</f>
        <v>40.442992500785849</v>
      </c>
      <c r="AR12" s="7">
        <v>874800</v>
      </c>
      <c r="AS12" s="8">
        <f t="array" ref="AS12">AR12/INDEX(Exch_rates,MATCH($A12,Exch_regions2,0),MATCH(AR$1,Exch_months2,0))</f>
        <v>39.458728010825439</v>
      </c>
      <c r="AT12" s="7">
        <v>855104.16666666663</v>
      </c>
      <c r="AU12" s="8">
        <f t="array" ref="AU12">AT12/INDEX(Exch_rates,MATCH($A12,Exch_regions2,0),MATCH(AT$1,Exch_months2,0))</f>
        <v>38.025755049101349</v>
      </c>
      <c r="AV12" s="7">
        <v>878916.66666666663</v>
      </c>
      <c r="AW12" s="8">
        <f t="array" ref="AW12">AV12/INDEX(Exch_rates,MATCH($A12,Exch_regions2,0),MATCH(AV$1,Exch_months2,0))</f>
        <v>38.976348854397635</v>
      </c>
      <c r="AX12" s="7">
        <v>861250</v>
      </c>
      <c r="AY12" s="8">
        <f t="array" ref="AY12">AX12/INDEX(Exch_rates,MATCH($A12,Exch_regions2,0),MATCH(AX$1,Exch_months2,0))</f>
        <v>38.108407079646021</v>
      </c>
      <c r="AZ12" s="7">
        <v>794562.5</v>
      </c>
      <c r="BA12" s="8">
        <f t="array" ref="BA12">AZ12/INDEX(Exch_rates,MATCH($A12,Exch_regions2,0),MATCH(AZ$1,Exch_months2,0))</f>
        <v>37.836309523809526</v>
      </c>
      <c r="BB12" s="7">
        <v>877770.83333333337</v>
      </c>
      <c r="BC12" s="8">
        <f t="array" ref="BC12">BB12/INDEX(Exch_rates,MATCH($A12,Exch_regions2,0),MATCH(BB$1,Exch_months2,0))</f>
        <v>41.258323540932238</v>
      </c>
      <c r="BD12" s="7">
        <v>824416.66666666663</v>
      </c>
      <c r="BE12" s="8">
        <f t="array" ref="BE12">BD12/INDEX(Exch_rates,MATCH($A12,Exch_regions2,0),MATCH(BD$1,Exch_months2,0))</f>
        <v>38.456754130223516</v>
      </c>
      <c r="BF12" s="7">
        <v>636666.66666666663</v>
      </c>
      <c r="BG12" s="8">
        <f t="array" ref="BG12">BF12/INDEX(Exch_rates,MATCH($A12,Exch_regions2,0),MATCH(BF$1,Exch_months2,0))</f>
        <v>28.939393939393938</v>
      </c>
      <c r="BH12" s="7">
        <v>610104.16666666663</v>
      </c>
      <c r="BI12" s="8">
        <f t="array" ref="BI12">BH12/INDEX(Exch_rates,MATCH($A12,Exch_regions2,0),MATCH(BH$1,Exch_months2,0))</f>
        <v>26.031111111111109</v>
      </c>
      <c r="BJ12" s="7">
        <v>630833.33333333337</v>
      </c>
      <c r="BK12" s="8">
        <f t="array" ref="BK12">BJ12/INDEX(Exch_rates,MATCH($A12,Exch_regions2,0),MATCH(BJ$1,Exch_months2,0))</f>
        <v>24.983498349834985</v>
      </c>
      <c r="BL12" s="7">
        <v>751458.33333333337</v>
      </c>
      <c r="BM12" s="8">
        <f t="array" ref="BM12">BL12/INDEX(Exch_rates,MATCH($A12,Exch_regions2,0),MATCH(BL$1,Exch_months2,0))</f>
        <v>33.398148148148152</v>
      </c>
      <c r="BN12" s="7">
        <v>795833.33333333337</v>
      </c>
      <c r="BO12" s="8">
        <f t="array" ref="BO12">BN12/INDEX(Exch_rates,MATCH($A12,Exch_regions2,0),MATCH(BN$1,Exch_months2,0))</f>
        <v>38.773853024766545</v>
      </c>
      <c r="BP12" s="7">
        <v>748666.66666666663</v>
      </c>
      <c r="BQ12" s="8">
        <f t="array" ref="BQ12">BP12/INDEX(Exch_rates,MATCH($A12,Exch_regions2,0),MATCH(BP$1,Exch_months2,0))</f>
        <v>35.650793650793652</v>
      </c>
      <c r="BR12" s="7">
        <v>794729.16666666663</v>
      </c>
      <c r="BS12" s="8">
        <f t="array" ref="BS12">BR12/INDEX(Exch_rates,MATCH($A12,Exch_regions2,0),MATCH(BR$1,Exch_months2,0))</f>
        <v>38.93345580730761</v>
      </c>
      <c r="BT12" s="7">
        <v>827395.83333333337</v>
      </c>
      <c r="BU12" s="8">
        <f t="array" ref="BU12">BT12/INDEX(Exch_rates,MATCH($A12,Exch_regions2,0),MATCH(BT$1,Exch_months2,0))</f>
        <v>39.874497991967871</v>
      </c>
      <c r="BV12" s="7">
        <v>762166.66666666663</v>
      </c>
      <c r="BW12" s="8">
        <f t="array" ref="BW12">BV12/INDEX(Exch_rates,MATCH($A12,Exch_regions2,0),MATCH(BV$1,Exch_months2,0))</f>
        <v>37.315381476948183</v>
      </c>
      <c r="BX12" s="7">
        <v>747500</v>
      </c>
      <c r="BY12" s="8">
        <f t="array" ref="BY12">BX12/INDEX(Exch_rates,MATCH($A12,Exch_regions2,0),MATCH(BX$1,Exch_months2,0))</f>
        <v>37.848101265822784</v>
      </c>
      <c r="BZ12" s="7">
        <v>844958.33333333337</v>
      </c>
      <c r="CA12" s="8">
        <f t="array" ref="CA12">BZ12/INDEX(Exch_rates,MATCH($A12,Exch_regions2,0),MATCH(BZ$1,Exch_months2,0))</f>
        <v>41.985507246376812</v>
      </c>
      <c r="CB12" s="7">
        <v>1060941.6666666667</v>
      </c>
      <c r="CC12" s="8">
        <f t="array" ref="CC12">CB12/INDEX(Exch_rates,MATCH($A12,Exch_regions2,0),MATCH(CB$1,Exch_months2,0))</f>
        <v>53.380712788259963</v>
      </c>
      <c r="CD12" s="7">
        <v>1277979.1666666667</v>
      </c>
      <c r="CE12" s="8">
        <f t="array" ref="CE12">CD12/INDEX(Exch_rates,MATCH($A12,Exch_regions2,0),MATCH(CD$1,Exch_months2,0))</f>
        <v>62.722903885480576</v>
      </c>
      <c r="CF12" s="7">
        <v>1194375</v>
      </c>
      <c r="CG12" s="8">
        <f t="array" ref="CG12">CF12/INDEX(Exch_rates,MATCH($A12,Exch_regions2,0),MATCH(CF$1,Exch_months2,0))</f>
        <v>59.71875</v>
      </c>
      <c r="CH12" s="7">
        <v>1196041.6666666667</v>
      </c>
      <c r="CI12" s="8">
        <f t="array" ref="CI12">CH12/INDEX(Exch_rates,MATCH($A12,Exch_regions2,0),MATCH(CH$1,Exch_months2,0))</f>
        <v>59.802083333333336</v>
      </c>
      <c r="CJ12" s="7">
        <v>1145083.3333333333</v>
      </c>
      <c r="CK12" s="8">
        <f t="array" ref="CK12">CJ12/INDEX(Exch_rates,MATCH($A12,Exch_regions2,0),MATCH(CJ$1,Exch_months2,0))</f>
        <v>56.89855072463768</v>
      </c>
      <c r="CL12" s="7">
        <v>1255716.6666666667</v>
      </c>
      <c r="CM12" s="8">
        <f t="array" ref="CM12">CL12/INDEX(Exch_rates,MATCH($A12,Exch_regions2,0),MATCH(CL$1,Exch_months2,0))</f>
        <v>59.231918238993714</v>
      </c>
      <c r="CN12" s="7">
        <v>1291875</v>
      </c>
      <c r="CO12" s="8">
        <f t="array" ref="CO12">CN12/INDEX(Exch_rates,MATCH($A12,Exch_regions2,0),MATCH(CN$1,Exch_months2,0))</f>
        <v>60.973451327433629</v>
      </c>
      <c r="CP12" s="7">
        <v>1205500</v>
      </c>
      <c r="CQ12" s="8">
        <f t="array" ref="CQ12">CP12/INDEX(Exch_rates,MATCH($A12,Exch_regions2,0),MATCH(CP$1,Exch_months2,0))</f>
        <v>56.72941176470588</v>
      </c>
      <c r="CR12" s="7">
        <v>1285633.3333333333</v>
      </c>
      <c r="CS12" s="8">
        <f t="array" ref="CS12">CR12/INDEX(Exch_rates,MATCH($A12,Exch_regions2,0),MATCH(CR$1,Exch_months2,0))</f>
        <v>61.075217735550275</v>
      </c>
      <c r="CT12" s="7">
        <v>1071958.3333333333</v>
      </c>
      <c r="CU12" s="8">
        <f t="array" ref="CU12">CT12/INDEX(Exch_rates,MATCH($A12,Exch_regions2,0),MATCH(CT$1,Exch_months2,0))</f>
        <v>49.742846094354213</v>
      </c>
      <c r="CV12" s="7">
        <v>1110770.8333333333</v>
      </c>
      <c r="CW12" s="8">
        <f t="array" ref="CW12">CV12/INDEX(Exch_rates,MATCH($A12,Exch_regions2,0),MATCH(CV$1,Exch_months2,0))</f>
        <v>51.069923371647505</v>
      </c>
      <c r="CX12" s="7">
        <v>977300</v>
      </c>
      <c r="CY12" s="8">
        <f t="array" ref="CY12">CX12/INDEX(Exch_rates,MATCH($A12,Exch_regions2,0),MATCH(CX$1,Exch_months2,0))</f>
        <v>44.625570776255707</v>
      </c>
      <c r="CZ12" s="7">
        <v>1474229.1666666667</v>
      </c>
      <c r="DA12" s="8">
        <f t="array" ref="DA12">CZ12/INDEX(Exch_rates,MATCH($A12,Exch_regions2,0),MATCH(CZ$1,Exch_months2,0))</f>
        <v>67.010416666666671</v>
      </c>
      <c r="DB12" s="7">
        <v>1476125</v>
      </c>
      <c r="DC12" s="8">
        <f t="array" ref="DC12">DB12/INDEX(Exch_rates,MATCH($A12,Exch_regions2,0),MATCH(DB$1,Exch_months2,0))</f>
        <v>68.128846153846155</v>
      </c>
      <c r="DD12" s="7">
        <v>1433200</v>
      </c>
      <c r="DE12" s="8">
        <f t="array" ref="DE12">DD12/INDEX(Exch_rates,MATCH($A12,Exch_regions2,0),MATCH(DD$1,Exch_months2,0))</f>
        <v>67.181250000000006</v>
      </c>
      <c r="DF12" s="7">
        <v>1359791.6666666667</v>
      </c>
      <c r="DG12" s="8">
        <f t="array" ref="DG12">DF12/INDEX(Exch_rates,MATCH($A12,Exch_regions2,0),MATCH(DF$1,Exch_months2,0))</f>
        <v>63.740234375000007</v>
      </c>
      <c r="DH12" s="7">
        <v>1109000</v>
      </c>
      <c r="DI12" s="8">
        <f t="array" ref="DI12">DH12/INDEX(Exch_rates,MATCH($A12,Exch_regions2,0),MATCH(DH$1,Exch_months2,0))</f>
        <v>52.642405063291136</v>
      </c>
      <c r="DJ12" s="7">
        <v>1065625</v>
      </c>
      <c r="DK12" s="8">
        <f t="array" ref="DK12">DJ12/INDEX(Exch_rates,MATCH($A12,Exch_regions2,0),MATCH(DJ$1,Exch_months2,0))</f>
        <v>50.54347826086957</v>
      </c>
      <c r="DL12" s="7">
        <v>1151645.8333333333</v>
      </c>
      <c r="DM12" s="8">
        <f t="array" ref="DM12">DL12/INDEX(Exch_rates,MATCH($A12,Exch_regions2,0),MATCH(DL$1,Exch_months2,0))</f>
        <v>53.9833984375</v>
      </c>
      <c r="DN12" s="7">
        <v>1154500</v>
      </c>
      <c r="DO12" s="8">
        <f t="array" ref="DO12">DN12/INDEX(Exch_rates,MATCH($A12,Exch_regions2,0),MATCH(DN$1,Exch_months2,0))</f>
        <v>52.576850094876662</v>
      </c>
      <c r="DP12" s="7">
        <v>1103020.8333333333</v>
      </c>
      <c r="DQ12" s="8">
        <f t="array" ref="DQ12">DP12/INDEX(Exch_rates,MATCH($A12,Exch_regions2,0),MATCH(DP$1,Exch_months2,0))</f>
        <v>50.137310606060602</v>
      </c>
      <c r="DR12" s="7">
        <v>1110291.6666666667</v>
      </c>
      <c r="DS12" s="8">
        <f t="array" ref="DS12">DR12/INDEX(Exch_rates,MATCH($A12,Exch_regions2,0),MATCH(DR$1,Exch_months2,0))</f>
        <v>49.346296296296302</v>
      </c>
      <c r="DT12" s="7">
        <v>1103750</v>
      </c>
      <c r="DU12" s="8">
        <f t="array" ref="DU12">DT12/INDEX(Exch_rates,MATCH($A12,Exch_regions2,0),MATCH(DT$1,Exch_months2,0))</f>
        <v>48.480966325036597</v>
      </c>
      <c r="DV12" s="7">
        <v>1080583.3333333333</v>
      </c>
      <c r="DW12" s="8">
        <f t="array" ref="DW12">DV12/INDEX(Exch_rates,MATCH($A12,Exch_regions2,0),MATCH(DV$1,Exch_months2,0))</f>
        <v>47.498168498168496</v>
      </c>
      <c r="DX12" s="7">
        <v>1120416.6666666667</v>
      </c>
      <c r="DY12" s="8">
        <f t="array" ref="DY12">DX12/INDEX(Exch_rates,MATCH($A12,Exch_regions2,0),MATCH(DX$1,Exch_months2,0))</f>
        <v>49.796296296296298</v>
      </c>
      <c r="DZ12" s="7">
        <v>1105833.3333333333</v>
      </c>
      <c r="EA12" s="8">
        <f t="array" ref="EA12">DZ12/INDEX(Exch_rates,MATCH($A12,Exch_regions2,0),MATCH(DZ$1,Exch_months2,0))</f>
        <v>46.725352112676049</v>
      </c>
      <c r="EB12" s="7">
        <v>1211083.3333333333</v>
      </c>
      <c r="EC12" s="8">
        <f t="array" ref="EC12">EB12/INDEX(Exch_rates,MATCH($A12,Exch_regions2,0),MATCH(EB$1,Exch_months2,0))</f>
        <v>52.655797101449274</v>
      </c>
      <c r="ED12" s="7">
        <v>1273791.6666666667</v>
      </c>
      <c r="EE12" s="8">
        <f t="array" ref="EE12">ED12/INDEX(Exch_rates,MATCH($A12,Exch_regions2,0),MATCH(ED$1,Exch_months2,0))</f>
        <v>55.382246376811601</v>
      </c>
      <c r="EF12" s="7">
        <v>1231266.6666666667</v>
      </c>
      <c r="EG12" s="8">
        <f t="array" ref="EG12">EF12/INDEX(Exch_rates,MATCH($A12,Exch_regions2,0),MATCH(EF$1,Exch_months2,0))</f>
        <v>52.768571428571434</v>
      </c>
      <c r="EH12" s="7">
        <v>1252291.6666666667</v>
      </c>
      <c r="EI12" s="8">
        <f t="array" ref="EI12">EH12/INDEX(Exch_rates,MATCH($A12,Exch_regions2,0),MATCH(EH$1,Exch_months2,0))</f>
        <v>53.669642857142861</v>
      </c>
      <c r="EJ12" s="7">
        <v>1278216.6666666667</v>
      </c>
      <c r="EK12" s="8">
        <f t="array" ref="EK12">EJ12/INDEX(Exch_rates,MATCH($A12,Exch_regions2,0),MATCH(EJ$1,Exch_months2,0))</f>
        <v>53.155669531466593</v>
      </c>
      <c r="EL12" s="7">
        <v>1420270.8333333333</v>
      </c>
      <c r="EM12" s="8">
        <f t="array" ref="EM12">EL12/INDEX(Exch_rates,MATCH($A12,Exch_regions2,0),MATCH(EL$1,Exch_months2,0))</f>
        <v>58.487474262182566</v>
      </c>
      <c r="EN12" s="7">
        <v>1737141.6666666667</v>
      </c>
      <c r="EO12" s="8">
        <f t="array" ref="EO12">EN12/INDEX(Exch_rates,MATCH($A12,Exch_regions2,0),MATCH(EN$1,Exch_months2,0))</f>
        <v>71.389383561643839</v>
      </c>
      <c r="EP12" s="7">
        <v>1710666.6666666667</v>
      </c>
      <c r="EQ12" s="8">
        <f t="array" ref="EQ12">EP12/INDEX(Exch_rates,MATCH($A12,Exch_regions2,0),MATCH(EP$1,Exch_months2,0))</f>
        <v>67.526315789473685</v>
      </c>
      <c r="ER12" s="7">
        <v>1697750</v>
      </c>
      <c r="ES12" s="8">
        <f t="array" ref="ES12">ER12/INDEX(Exch_rates,MATCH($A12,Exch_regions2,0),MATCH(ER$1,Exch_months2,0))</f>
        <v>68.595959595959599</v>
      </c>
      <c r="ET12" s="7">
        <v>1780729.1666666667</v>
      </c>
      <c r="EU12" s="8">
        <f t="array" ref="EU12">ET12/INDEX(Exch_rates,MATCH($A12,Exch_regions2,0),MATCH(ET$1,Exch_months2,0))</f>
        <v>72.191722972972968</v>
      </c>
      <c r="EV12" s="7">
        <v>1852270.8333333333</v>
      </c>
      <c r="EW12" s="8">
        <f t="array" ref="EW12">EV12/INDEX(Exch_rates,MATCH($A12,Exch_regions2,0),MATCH(EV$1,Exch_months2,0))</f>
        <v>75.092060810810807</v>
      </c>
      <c r="EX12" s="7">
        <v>1889966.6666666667</v>
      </c>
      <c r="EY12" s="8">
        <f t="array" ref="EY12">EX12/INDEX(Exch_rates,MATCH($A12,Exch_regions2,0),MATCH(EX$1,Exch_months2,0))</f>
        <v>77.669863013698631</v>
      </c>
      <c r="EZ12" s="7">
        <v>2011820.8333333333</v>
      </c>
      <c r="FA12" s="8">
        <f t="array" ref="FA12">EZ12/INDEX(Exch_rates,MATCH($A12,Exch_regions2,0),MATCH(EZ$1,Exch_months2,0))</f>
        <v>82.677568493150687</v>
      </c>
      <c r="FB12" s="7">
        <v>1857016.6666666667</v>
      </c>
      <c r="FC12" s="8">
        <f t="array" ref="FC12">FB12/INDEX(Exch_rates,MATCH($A12,Exch_regions2,0),MATCH(FB$1,Exch_months2,0))</f>
        <v>82.411982248520715</v>
      </c>
      <c r="FD12" s="7">
        <v>1842145.8333333333</v>
      </c>
      <c r="FE12" s="8">
        <f t="array" ref="FE12">FD12/INDEX(Exch_rates,MATCH($A12,Exch_regions2,0),MATCH(FD$1,Exch_months2,0))</f>
        <v>78.949107142857144</v>
      </c>
      <c r="FF12" s="7">
        <v>1744666.6666666667</v>
      </c>
      <c r="FG12" s="8">
        <f t="array" ref="FG12">FF12/INDEX(Exch_rates,MATCH($A12,Exch_regions2,0),MATCH(FF$1,Exch_months2,0))</f>
        <v>74.771428571428572</v>
      </c>
      <c r="FH12" s="7">
        <v>1700666.6666666667</v>
      </c>
      <c r="FI12" s="8">
        <f t="array" ref="FI12">FH12/INDEX(Exch_rates,MATCH($A12,Exch_regions2,0),MATCH(FH$1,Exch_months2,0))</f>
        <v>69.699453551912569</v>
      </c>
      <c r="FJ12" s="7">
        <v>1618520.8333333333</v>
      </c>
      <c r="FK12" s="8">
        <f t="array" ref="FK12">FJ12/INDEX(Exch_rates,MATCH($A12,Exch_regions2,0),MATCH(FJ$1,Exch_months2,0))</f>
        <v>66.514554794520549</v>
      </c>
      <c r="FL12" s="7">
        <v>1558479.1666666667</v>
      </c>
      <c r="FM12" s="8">
        <f t="array" ref="FM12">FL12/INDEX(Exch_rates,MATCH($A12,Exch_regions2,0),MATCH(FL$1,Exch_months2,0))</f>
        <v>65.62017543859649</v>
      </c>
      <c r="FN12" s="7">
        <v>1551583.3333333333</v>
      </c>
      <c r="FO12" s="8">
        <f t="array" ref="FO12">FN12/INDEX(Exch_rates,MATCH($A12,Exch_regions2,0),MATCH(FN$1,Exch_months2,0))</f>
        <v>63.938873626373621</v>
      </c>
      <c r="FP12" s="7">
        <v>1578833.3333333333</v>
      </c>
      <c r="FQ12" s="8">
        <f t="array" ref="FQ12">FP12/INDEX(Exch_rates,MATCH($A12,Exch_regions2,0),MATCH(FP$1,Exch_months2,0))</f>
        <v>64.006756756756744</v>
      </c>
      <c r="FR12" s="7">
        <v>1670520.8333333333</v>
      </c>
      <c r="FS12" s="8">
        <f t="array" ref="FS12">FR12/INDEX(Exch_rates,MATCH($A12,Exch_regions2,0),MATCH(FR$1,Exch_months2,0))</f>
        <v>66.820833333333326</v>
      </c>
      <c r="FT12" s="7">
        <v>1764700</v>
      </c>
      <c r="FU12" s="8">
        <f t="array" ref="FU12">FT12/INDEX(Exch_rates,MATCH($A12,Exch_regions2,0),MATCH(FT$1,Exch_months2,0))</f>
        <v>71.34905660377359</v>
      </c>
      <c r="FV12" s="7">
        <v>1701166.6666666667</v>
      </c>
      <c r="FW12" s="8">
        <f t="array" ref="FW12">FV12/INDEX(Exch_rates,MATCH($A12,Exch_regions2,0),MATCH(FV$1,Exch_months2,0))</f>
        <v>68.96621621621621</v>
      </c>
      <c r="FX12" s="7">
        <v>1551187.5</v>
      </c>
      <c r="FY12" s="8">
        <f t="array" ref="FY12">FX12/INDEX(Exch_rates,MATCH($A12,Exch_regions2,0),MATCH(FX$1,Exch_months2,0))</f>
        <v>58.535377358490564</v>
      </c>
      <c r="FZ12" s="7">
        <v>1431500</v>
      </c>
      <c r="GA12" s="8">
        <f t="array" ref="GA12">FZ12/INDEX(Exch_rates,MATCH($A12,Exch_regions2,0),MATCH(FZ$1,Exch_months2,0))</f>
        <v>53.815789473684212</v>
      </c>
      <c r="GB12" s="7">
        <v>1342708.3333333333</v>
      </c>
      <c r="GC12" s="8">
        <f t="array" ref="GC12">GB12/INDEX(Exch_rates,MATCH($A12,Exch_regions2,0),MATCH(GB$1,Exch_months2,0))</f>
        <v>51.150793650793645</v>
      </c>
      <c r="GD12" s="7">
        <v>1414875</v>
      </c>
      <c r="GE12" s="8">
        <f t="array" ref="GE12">GD12/INDEX(Exch_rates,MATCH($A12,Exch_regions2,0),MATCH(GD$1,Exch_months2,0))</f>
        <v>54.418269230769234</v>
      </c>
      <c r="GF12" s="7">
        <v>1417666.6666666667</v>
      </c>
      <c r="GG12" s="8">
        <f t="array" ref="GG12">GF12/INDEX(Exch_rates,MATCH($A12,Exch_regions2,0),MATCH(GF$1,Exch_months2,0))</f>
        <v>54.525641025641029</v>
      </c>
      <c r="GH12" s="7">
        <v>1308020.8333333333</v>
      </c>
      <c r="GI12" s="8">
        <f t="array" ref="GI12">GH12/INDEX(Exch_rates,MATCH($A12,Exch_regions2,0),MATCH(GH$1,Exch_months2,0))</f>
        <v>50.308493589743584</v>
      </c>
      <c r="GJ12" s="7">
        <v>1460500</v>
      </c>
      <c r="GK12" s="8">
        <f t="array" ref="GK12">GJ12/INDEX(Exch_rates,MATCH($A12,Exch_regions2,0),MATCH(GJ$1,Exch_months2,0))</f>
        <v>56.17307692307692</v>
      </c>
      <c r="GL12" s="7">
        <v>1466250</v>
      </c>
      <c r="GM12" s="8">
        <f t="array" ref="GM12">GL12/INDEX(Exch_rates,MATCH($A12,Exch_regions2,0),MATCH(GL$1,Exch_months2,0))</f>
        <v>55.504731861198735</v>
      </c>
      <c r="GN12" s="7">
        <v>1455916.6666666667</v>
      </c>
      <c r="GO12" s="8">
        <f t="array" ref="GO12">GN12/INDEX(Exch_rates,MATCH($A12,Exch_regions2,0),MATCH(GN$1,Exch_months2,0))</f>
        <v>54.596874999999997</v>
      </c>
      <c r="GP12" s="7">
        <v>1512666.6666666667</v>
      </c>
      <c r="GQ12" s="8">
        <f t="array" ref="GQ12">GP12/INDEX(Exch_rates,MATCH($A12,Exch_regions2,0),MATCH(GP$1,Exch_months2,0))</f>
        <v>56.725000000000001</v>
      </c>
      <c r="GR12" s="7">
        <v>1584311.6666666667</v>
      </c>
      <c r="GS12" s="8">
        <f t="array" ref="GS12">GR12/INDEX(Exch_rates,MATCH($A12,Exch_regions2,0),MATCH(GR$1,Exch_months2,0))</f>
        <v>58.678209876543214</v>
      </c>
      <c r="GT12" s="7">
        <v>1641812.5</v>
      </c>
      <c r="GU12" s="8">
        <f t="array" ref="GU12">GT12/INDEX(Exch_rates,MATCH($A12,Exch_regions2,0),MATCH(GT$1,Exch_months2,0))</f>
        <v>60.807870370370374</v>
      </c>
      <c r="GV12" s="7">
        <v>1649250</v>
      </c>
      <c r="GW12" s="8">
        <f t="array" ref="GW12">GV12/INDEX(Exch_rates,MATCH($A12,Exch_regions2,0),MATCH(GV$1,Exch_months2,0))</f>
        <v>59.611445783132524</v>
      </c>
      <c r="GX12" s="7">
        <v>1836928.3333333333</v>
      </c>
      <c r="GY12" s="8">
        <f t="array" ref="GY12">GX12/INDEX(Exch_rates,MATCH($A12,Exch_regions2,0),MATCH(GX$1,Exch_months2,0))</f>
        <v>68.884812499999995</v>
      </c>
      <c r="GZ12" s="7">
        <v>1977069.1666666667</v>
      </c>
      <c r="HA12" s="8">
        <f t="array" ref="HA12">GZ12/INDEX(Exch_rates,MATCH($A12,Exch_regions2,0),MATCH(GZ$1,Exch_months2,0))</f>
        <v>73.224783950617294</v>
      </c>
      <c r="HB12" s="7">
        <v>2053143.3333333333</v>
      </c>
      <c r="HC12" s="8">
        <f t="array" ref="HC12">HB12/INDEX(Exch_rates,MATCH($A12,Exch_regions2,0),MATCH(HB$1,Exch_months2,0))</f>
        <v>75.575828220858895</v>
      </c>
      <c r="HD12" s="7">
        <v>2086185</v>
      </c>
      <c r="HE12" s="8">
        <f t="array" ref="HE12">HD12/INDEX(Exch_rates,MATCH($A12,Exch_regions2,0),MATCH(HD$1,Exch_months2,0))</f>
        <v>76.792085889570544</v>
      </c>
      <c r="HF12" s="7">
        <v>2067851.6666666667</v>
      </c>
      <c r="HG12" s="8">
        <f t="array" ref="HG12">HF12/INDEX(Exch_rates,MATCH($A12,Exch_regions2,0),MATCH(HF$1,Exch_months2,0))</f>
        <v>75.423161094224923</v>
      </c>
      <c r="HH12" s="7">
        <v>1774608.3333333333</v>
      </c>
      <c r="HI12" s="8">
        <f t="array" ref="HI12">HH12/INDEX(Exch_rates,MATCH($A12,Exch_regions2,0),MATCH(HH$1,Exch_months2,0))</f>
        <v>66.966352201257862</v>
      </c>
      <c r="HJ12" s="7">
        <v>1541958.3333333333</v>
      </c>
      <c r="HK12" s="8">
        <f t="array" ref="HK12">HJ12/INDEX(Exch_rates,MATCH($A12,Exch_regions2,0),MATCH(HJ$1,Exch_months2,0))</f>
        <v>57.464285714285715</v>
      </c>
      <c r="HL12" s="7">
        <v>1478833.3333333333</v>
      </c>
      <c r="HM12" s="8">
        <f t="array" ref="HM12">HL12/INDEX(Exch_rates,MATCH($A12,Exch_regions2,0),MATCH(HL$1,Exch_months2,0))</f>
        <v>55.111801242236027</v>
      </c>
      <c r="HN12" s="8">
        <v>1412000</v>
      </c>
      <c r="HO12" s="8">
        <f t="array" ref="HO12">HN12/INDEX(Exch_rates,MATCH($A12,Exch_regions2,0),MATCH(HN$1,Exch_months2,0))</f>
        <v>52.949999999999996</v>
      </c>
      <c r="HP12" s="8">
        <v>1667895.8333333333</v>
      </c>
      <c r="HQ12" s="8">
        <f t="array" ref="HQ12">HP12/INDEX(Exch_rates,MATCH($A12,Exch_regions2,0),MATCH(HP$1,Exch_months2,0))</f>
        <v>61.020579268292686</v>
      </c>
      <c r="HR12" s="8">
        <v>1644312.5</v>
      </c>
      <c r="HS12" s="8">
        <f t="array" ref="HS12">HR12/INDEX(Exch_rates,MATCH($A12,Exch_regions2,0),MATCH(HR$1,Exch_months2,0))</f>
        <v>60.900462962962962</v>
      </c>
      <c r="HT12" s="8">
        <v>1622400</v>
      </c>
      <c r="HU12" s="8">
        <f t="array" ref="HU12">HT12/INDEX(Exch_rates,MATCH($A12,Exch_regions2,0),MATCH(HT$1,Exch_months2,0))</f>
        <v>60.387096774193544</v>
      </c>
      <c r="HV12" s="8">
        <v>1681250</v>
      </c>
      <c r="HW12" s="8">
        <f t="array" ref="HW12">HV12/INDEX(Exch_rates,MATCH($A12,Exch_regions2,0),MATCH(HV$1,Exch_months2,0))</f>
        <v>62.5</v>
      </c>
      <c r="HX12" s="8">
        <v>1855561.3333333333</v>
      </c>
      <c r="HY12" s="8">
        <f t="array" ref="HY12">HX12/INDEX(Exch_rates,MATCH($A12,Exch_regions2,0),MATCH(HX$1,Exch_months2,0))</f>
        <v>68.724493827160487</v>
      </c>
      <c r="HZ12" s="8">
        <v>1820479.1666666667</v>
      </c>
      <c r="IA12" s="8">
        <f t="array" ref="IA12">HZ12/INDEX(Exch_rates,MATCH($A12,Exch_regions2,0),MATCH(HZ$1,Exch_months2,0))</f>
        <v>67.383559531153608</v>
      </c>
      <c r="IB12" s="8">
        <v>1840020.8333333333</v>
      </c>
      <c r="IC12" s="8">
        <f t="array" ref="IC12">IB12/INDEX(Exch_rates,MATCH($A12,Exch_regions2,0),MATCH(IB$1,Exch_months2,0))</f>
        <v>64.732483142773376</v>
      </c>
      <c r="ID12" s="8">
        <v>1866270.8333333333</v>
      </c>
      <c r="IE12" s="8">
        <f t="array" ref="IE12">ID12/INDEX(Exch_rates,MATCH($A12,Exch_regions2,0),MATCH(ID$1,Exch_months2,0))</f>
        <v>65.083551293228709</v>
      </c>
      <c r="IF12" s="8">
        <v>1920083.3333333333</v>
      </c>
      <c r="IG12" s="8">
        <f t="array" ref="IG12">IF12/INDEX(Exch_rates,MATCH($A12,Exch_regions2,0),MATCH(IF$1,Exch_months2,0))</f>
        <v>63.126027397260266</v>
      </c>
      <c r="IH12" s="8">
        <v>2011062.5</v>
      </c>
      <c r="II12" s="8">
        <f t="array" ref="II12">IH12/INDEX(Exch_rates,MATCH($A12,Exch_regions2,0),MATCH(IH$1,Exch_months2,0))</f>
        <v>69.148280802292263</v>
      </c>
      <c r="IJ12" s="8">
        <v>1966083.3333333333</v>
      </c>
      <c r="IK12" s="8">
        <f t="array" ref="IK12">IJ12/INDEX(Exch_rates,MATCH($A12,Exch_regions2,0),MATCH(IJ$1,Exch_months2,0))</f>
        <v>64.815934065934073</v>
      </c>
      <c r="IL12" s="8">
        <v>2007333.3333333333</v>
      </c>
      <c r="IM12" s="8">
        <f t="array" ref="IM12">IL12/INDEX(Exch_rates,MATCH($A12,Exch_regions2,0),MATCH(IL$1,Exch_months2,0))</f>
        <v>66.175824175824175</v>
      </c>
      <c r="IN12" s="8">
        <v>2278916.6666666665</v>
      </c>
      <c r="IO12" s="8">
        <f t="array" ref="IO12">IN12/INDEX(Exch_rates,MATCH($A12,Exch_regions2,0),MATCH(IN$1,Exch_months2,0))</f>
        <v>75.963888888888889</v>
      </c>
      <c r="IP12" s="8">
        <v>2428850</v>
      </c>
      <c r="IQ12" s="8">
        <f t="array" ref="IQ12">IP12/INDEX(Exch_rates,MATCH($A12,Exch_regions2,0),MATCH(IP$1,Exch_months2,0))</f>
        <v>79.89638157894737</v>
      </c>
      <c r="IR12" s="8">
        <v>2616937.5</v>
      </c>
      <c r="IS12" s="8">
        <f t="array" ref="IS12">IR12/INDEX(Exch_rates,MATCH($A12,Exch_regions2,0),MATCH(IR$1,Exch_months2,0))</f>
        <v>86.989612188365655</v>
      </c>
      <c r="IT12" s="8">
        <v>2731958.3333333335</v>
      </c>
      <c r="IU12" s="8">
        <f t="array" ref="IU12">IT12/INDEX(Exch_rates,MATCH($A12,Exch_regions2,0),MATCH(IT$1,Exch_months2,0))</f>
        <v>90.813019390581729</v>
      </c>
      <c r="IV12" s="7">
        <v>2725633.3333333335</v>
      </c>
      <c r="IW12" s="8">
        <f t="array" ref="IW12">IV12/INDEX(Exch_rates,MATCH($A12,Exch_regions2,0),MATCH(IV$1,Exch_months2,0))</f>
        <v>91.875280898876412</v>
      </c>
      <c r="IX12" s="8">
        <v>2733270.8333333335</v>
      </c>
      <c r="IY12" s="8">
        <f t="array" ref="IY12">IX12/INDEX(Exch_rates,MATCH($A12,Exch_regions2,0),MATCH(IX$1,Exch_months2,0))</f>
        <v>91.109027777777783</v>
      </c>
      <c r="IZ12" s="8">
        <v>2731000</v>
      </c>
      <c r="JA12" s="8">
        <f t="array" ref="JA12">IZ12/INDEX(Exch_rates,MATCH($A12,Exch_regions2,0),MATCH(IZ$1,Exch_months2,0))</f>
        <v>90.032967032967036</v>
      </c>
      <c r="JB12" s="8">
        <v>2794250</v>
      </c>
      <c r="JC12" s="8">
        <f t="array" ref="JC12">JB12/INDEX(Exch_rates,MATCH($A12,Exch_regions2,0),MATCH(JB$1,Exch_months2,0))</f>
        <v>91.514737991266372</v>
      </c>
      <c r="JD12" s="8">
        <v>2832083.3333333335</v>
      </c>
      <c r="JE12" s="8">
        <f t="array" ref="JE12">JD12/INDEX(Exch_rates,MATCH($A12,Exch_regions2,0),MATCH(JD$1,Exch_months2,0))</f>
        <v>92.352551142416146</v>
      </c>
      <c r="JF12" s="8">
        <v>3036250</v>
      </c>
      <c r="JG12" s="8">
        <f t="array" ref="JG12">JF12/INDEX(Exch_rates,MATCH($A12,Exch_regions2,0),MATCH(JF$1,Exch_months2,0))</f>
        <v>99.008152173913047</v>
      </c>
      <c r="JH12" s="8">
        <v>3279100</v>
      </c>
      <c r="JI12" s="8">
        <f t="array" ref="JI12">JH12/INDEX(Exch_rates,MATCH($A12,Exch_regions2,0),MATCH(JH$1,Exch_months2,0))</f>
        <v>108.10219780219781</v>
      </c>
      <c r="JJ12" s="8">
        <v>3659166.6666666665</v>
      </c>
      <c r="JK12" s="8">
        <f t="array" ref="JK12">JJ12/INDEX(Exch_rates,MATCH($A12,Exch_regions2,0),MATCH(JJ$1,Exch_months2,0))</f>
        <v>120.63186813186813</v>
      </c>
      <c r="JL12" s="8">
        <v>3616250</v>
      </c>
      <c r="JM12" s="8">
        <f t="array" ref="JM12">JL12/INDEX(Exch_rates,MATCH($A12,Exch_regions2,0),MATCH(JL$1,Exch_months2,0))</f>
        <v>119.21703296703298</v>
      </c>
      <c r="JN12" s="8">
        <v>3456750</v>
      </c>
      <c r="JO12" s="8">
        <f t="array" ref="JO12">JN12/INDEX(Exch_rates,MATCH($A12,Exch_regions2,0),MATCH(JN$1,Exch_months2,0))</f>
        <v>113.95879120879121</v>
      </c>
      <c r="JP12" s="8">
        <v>3445625</v>
      </c>
      <c r="JQ12" s="8">
        <f t="array" ref="JQ12">JP12/INDEX(Exch_rates,MATCH($A12,Exch_regions2,0),MATCH(JP$1,Exch_months2,0))</f>
        <v>113.59203296703298</v>
      </c>
      <c r="JR12" s="8">
        <v>3359125</v>
      </c>
      <c r="JS12" s="8">
        <f t="shared" si="0"/>
        <v>110.74038461538461</v>
      </c>
      <c r="JT12" s="8">
        <v>3358083.3333333335</v>
      </c>
      <c r="JU12" s="8">
        <f t="shared" si="0"/>
        <v>110.70604395604397</v>
      </c>
      <c r="JV12" s="8">
        <v>2999458.3333333335</v>
      </c>
      <c r="JW12" s="8">
        <f t="shared" si="0"/>
        <v>98.883241758241766</v>
      </c>
      <c r="JX12" s="8">
        <v>2962066.6666666665</v>
      </c>
      <c r="JY12" s="8">
        <f t="shared" si="0"/>
        <v>97.650549450549448</v>
      </c>
      <c r="JZ12" s="8">
        <v>2995416.6666666665</v>
      </c>
      <c r="KA12" s="8">
        <f t="shared" si="0"/>
        <v>98.75</v>
      </c>
      <c r="KB12" s="8">
        <v>2651104.1666666665</v>
      </c>
      <c r="KC12" s="8">
        <f t="shared" si="0"/>
        <v>87.399038461538467</v>
      </c>
      <c r="KD12" s="8">
        <v>2314483.3333333335</v>
      </c>
      <c r="KE12" s="8">
        <f t="shared" si="0"/>
        <v>76.302486840514732</v>
      </c>
      <c r="KF12" s="8">
        <v>2179395.8333333335</v>
      </c>
      <c r="KG12" s="8">
        <f t="shared" si="0"/>
        <v>71.849003835206986</v>
      </c>
      <c r="KH12" s="8">
        <v>2196833.3333333335</v>
      </c>
      <c r="KI12" s="8">
        <f t="shared" si="0"/>
        <v>72.423872789810886</v>
      </c>
      <c r="KJ12" s="8">
        <v>2215916.6666666665</v>
      </c>
      <c r="KK12" s="8">
        <f t="shared" si="0"/>
        <v>73.053000582423977</v>
      </c>
      <c r="KL12" s="8">
        <v>2118333.3333333335</v>
      </c>
      <c r="KM12" s="8">
        <f t="shared" si="0"/>
        <v>69.835932262991903</v>
      </c>
      <c r="KN12" s="8">
        <v>1968937.5</v>
      </c>
      <c r="KO12" s="8">
        <f t="shared" si="0"/>
        <v>64.910740777371174</v>
      </c>
      <c r="KP12" s="8">
        <v>1784266.6666666667</v>
      </c>
      <c r="KQ12" s="8">
        <f t="shared" si="0"/>
        <v>58.822624424444228</v>
      </c>
      <c r="KR12" s="8">
        <v>1709041.6666666667</v>
      </c>
      <c r="KS12" s="8">
        <f t="shared" si="0"/>
        <v>56.342652117056232</v>
      </c>
      <c r="KT12" s="8">
        <v>1667250</v>
      </c>
      <c r="KU12" s="8">
        <f t="shared" si="4"/>
        <v>54.9648897240629</v>
      </c>
      <c r="KV12" s="8">
        <v>1731616.6666666667</v>
      </c>
      <c r="KW12" s="8">
        <f t="shared" si="1"/>
        <v>57.086891064736974</v>
      </c>
      <c r="KX12" s="8">
        <v>1956604.1666666667</v>
      </c>
      <c r="KY12" s="8">
        <f t="shared" si="1"/>
        <v>64.504142902669258</v>
      </c>
      <c r="KZ12" s="8">
        <v>2212375</v>
      </c>
      <c r="LA12" s="8">
        <f t="shared" si="1"/>
        <v>81.93981481481481</v>
      </c>
      <c r="LB12" s="8">
        <v>2236166.6666666665</v>
      </c>
      <c r="LC12" s="8">
        <f t="shared" si="1"/>
        <v>82.820987654320987</v>
      </c>
      <c r="LD12" s="8">
        <v>2120833.3333333335</v>
      </c>
      <c r="LE12" s="8">
        <f t="shared" si="1"/>
        <v>77.592409663532493</v>
      </c>
      <c r="LF12" s="8">
        <v>1990940</v>
      </c>
      <c r="LG12" s="8">
        <f t="shared" si="2"/>
        <v>72.840156587275459</v>
      </c>
      <c r="LH12" s="8">
        <v>1939916.6666666667</v>
      </c>
      <c r="LI12" s="8">
        <f>LH12/INDEX(Exch_Rate_Data1,MATCH('Esssential Items CMB_Sorghum '!$A12,Exch_regions1,0),MATCH('Esssential Items CMB_Sorghum '!LH$1,exch_month4,0))</f>
        <v>71.848765432098773</v>
      </c>
      <c r="LJ12" s="8">
        <v>2148625</v>
      </c>
      <c r="LK12" s="8">
        <f>LJ12/INDEX(exch_Rate_Data2,MATCH('Esssential Items CMB_Sorghum '!$A12,Exch_regions1,0),MATCH('Esssential Items CMB_Sorghum '!LJ$1,exch_month5,0))</f>
        <v>79.092431716115726</v>
      </c>
      <c r="LL12" s="41">
        <v>1887583.3333333333</v>
      </c>
      <c r="LM12" s="8">
        <f>LL12/INDEX(exch_Rate_Data3,MATCH('Esssential Items CMB_Sorghum '!$A12,Exch_regions1,0),MATCH('Esssential Items CMB_Sorghum '!LL$1,exch_month6,0))</f>
        <v>69.058769009378153</v>
      </c>
      <c r="LN12" s="7">
        <v>1724983.3333333333</v>
      </c>
      <c r="LO12" s="7">
        <f>LN12/INDEX(Exchange_rate4,MATCH('Esssential Items CMB_Sorghum '!$A12,Exch_regions1,0),MATCH('Esssential Items CMB_Sorghum '!LN$1,exch_month7,0))</f>
        <v>62.802791262135919</v>
      </c>
      <c r="LP12" s="7">
        <v>1797479.1666666667</v>
      </c>
      <c r="LQ12" s="7">
        <f>LP12/INDEX(Exchange_rate5,MATCH('Esssential Items CMB_Sorghum '!$A12,Exch_regions1,0),MATCH('Esssential Items CMB_Sorghum '!LP$1,exch_month8,0))</f>
        <v>64.969126506024097</v>
      </c>
      <c r="LR12" s="7">
        <v>1562400</v>
      </c>
      <c r="LS12" s="7">
        <f>LR12/INDEX(Exchange_rate6,MATCH('Esssential Items CMB_Sorghum '!$A12,Exch_regions1,0),MATCH('Esssential Items CMB_Sorghum '!LR$1,exch_month9,0))</f>
        <v>56.471608775797883</v>
      </c>
      <c r="LT12" s="7">
        <v>1683979.1666666667</v>
      </c>
      <c r="LU12" s="7">
        <f>LT12/INDEX(Exchange_rate7,MATCH('Esssential Items CMB_Sorghum '!$A12,Exch_regions1,0),MATCH('Esssential Items CMB_Sorghum '!LT$1,exch_month10,0))</f>
        <v>61.235606060606067</v>
      </c>
      <c r="LV12" s="7">
        <v>1641018</v>
      </c>
      <c r="LW12" s="7">
        <f>LV12/INDEX(exchange_rates8,MATCH('Esssential Items CMB_Sorghum '!$A12,Exch_regions1,0),MATCH('Esssential Items CMB_Sorghum '!LV$1,exch_month11,0))</f>
        <v>59.313903614457828</v>
      </c>
      <c r="LX12" s="7">
        <v>1908033.3333333333</v>
      </c>
      <c r="LY12" s="7">
        <f>LX12/INDEX(exchange_rates9,MATCH('Esssential Items CMB_Sorghum '!$A12,Exch_regions1,0),MATCH('Esssential Items CMB_Sorghum '!LX$1,exch_month12,0))</f>
        <v>68.552095808383228</v>
      </c>
      <c r="LZ12" s="7">
        <v>1752725</v>
      </c>
      <c r="MA12" s="7">
        <f>LZ12/INDEX(exchange_rates10,MATCH('Esssential Items CMB_Sorghum '!$A12,Exch_regions1,0),MATCH('Esssential Items CMB_Sorghum '!LZ$1,exch_month13,0))</f>
        <v>62.972155688622756</v>
      </c>
      <c r="MB12" s="7">
        <v>1747606.5</v>
      </c>
      <c r="MC12" s="7">
        <f>MB12/INDEX(exchange_rates11,MATCH('Esssential Items CMB_Sorghum '!$A12,Exch_regions1,0),MATCH('Esssential Items CMB_Sorghum '!MB$1,exch_month14,0))</f>
        <v>62.788257485029945</v>
      </c>
      <c r="MD12" s="7">
        <v>1722104.0741333335</v>
      </c>
      <c r="ME12" s="7">
        <f>MD12/INDEX(exchange_rates12,MATCH('Esssential Items CMB_Sorghum '!$A12,Exch_regions1,0),MATCH('Esssential Items CMB_Sorghum '!MD$1,exch_month15,0))</f>
        <v>61.503716933333337</v>
      </c>
      <c r="MF12" s="7">
        <v>1741020.8333333333</v>
      </c>
      <c r="MG12" s="7">
        <f>MF12/INDEX(exchange_rates13,MATCH('Esssential Items CMB_Sorghum '!$A12,Exch_regions1,0),MATCH('Esssential Items CMB_Sorghum '!MF$1,exch_month16,0))</f>
        <v>62.179315476190474</v>
      </c>
      <c r="MH12" s="7">
        <v>1684500</v>
      </c>
      <c r="MI12" s="7">
        <f>MH12/INDEX(exchange_rates14,MATCH('Esssential Items CMB_Sorghum '!$A12,Exch_regions1,0),MATCH('Esssential Items CMB_Sorghum '!MH$1,exch_month17,0))</f>
        <v>60.160714285714285</v>
      </c>
      <c r="MJ12" s="7">
        <v>1709916.6666666667</v>
      </c>
      <c r="MK12" s="7">
        <f>MJ12/INDEX(exchange_rates15,MATCH('Esssential Items CMB_Sorghum '!$A12,Exch_regions1,0),MATCH('Esssential Items CMB_Sorghum '!MJ$1,exch_month18,0))</f>
        <v>61.068452380952387</v>
      </c>
      <c r="ML12" s="7">
        <v>1544666.6666666667</v>
      </c>
      <c r="MM12" s="7">
        <f>ML12/INDEX(exchange_rates16,MATCH('Esssential Items CMB_Sorghum '!$A12,Exch_regions1,0),MATCH('Esssential Items CMB_Sorghum '!ML$1,exch_month19,0))</f>
        <v>52.96</v>
      </c>
      <c r="MN12" s="7">
        <v>1585583.3333333333</v>
      </c>
      <c r="MO12" s="7">
        <f>MN12/INDEX(exchange_rates17,MATCH('Esssential Items CMB_Sorghum '!$A12,Exch_regions1,0),MATCH('Esssential Items CMB_Sorghum '!MN$1,exch_month20,0))</f>
        <v>53.748587570621467</v>
      </c>
      <c r="MP12" s="7">
        <v>1668066.6666666667</v>
      </c>
      <c r="MQ12" s="7">
        <f>MP12/INDEX(exchange_rates18,MATCH('Esssential Items CMB_Sorghum '!$A12,Exch_regions1,0),MATCH('Esssential Items CMB_Sorghum '!MP$1,exch_month21,0))</f>
        <v>57.190857142857141</v>
      </c>
      <c r="MR12" s="7">
        <v>1643040</v>
      </c>
      <c r="MS12" s="7">
        <f>MR12/INDEX(exchange_rates19,MATCH('Esssential Items CMB_Sorghum '!$A12,Exch_regions1,0),MATCH('Esssential Items CMB_Sorghum '!MR$1,exch_month22,0))</f>
        <v>54.166153846153847</v>
      </c>
      <c r="MT12" s="40">
        <f t="shared" si="3"/>
        <v>2189736.6666666665</v>
      </c>
      <c r="MU12" s="40">
        <f t="shared" si="3"/>
        <v>74.147699350326576</v>
      </c>
    </row>
    <row r="13" spans="1:359" x14ac:dyDescent="0.25">
      <c r="A13" s="14" t="s">
        <v>9</v>
      </c>
      <c r="B13" s="7">
        <v>1450062.5</v>
      </c>
      <c r="C13" s="8">
        <f t="array" ref="C13">B13/INDEX(Exch_rates,MATCH($A13,Exch_regions2,0),MATCH(B$1,Exch_months2,0))</f>
        <v>47.935950413223139</v>
      </c>
      <c r="D13" s="7">
        <v>1534687.5</v>
      </c>
      <c r="E13" s="8">
        <f t="array" ref="E13">D13/INDEX(Exch_rates,MATCH($A13,Exch_regions2,0),MATCH(D$1,Exch_months2,0))</f>
        <v>51.442039106145252</v>
      </c>
      <c r="F13" s="7">
        <v>1557250</v>
      </c>
      <c r="G13" s="8">
        <f t="array" ref="G13">F13/INDEX(Exch_rates,MATCH($A13,Exch_regions2,0),MATCH(F$1,Exch_months2,0))</f>
        <v>51.422674738580078</v>
      </c>
      <c r="H13" s="7">
        <v>1986781.25</v>
      </c>
      <c r="I13" s="8">
        <f t="array" ref="I13">H13/INDEX(Exch_rates,MATCH($A13,Exch_regions2,0),MATCH(H$1,Exch_months2,0))</f>
        <v>63.323705179282868</v>
      </c>
      <c r="J13" s="7">
        <v>2125593.75</v>
      </c>
      <c r="K13" s="8">
        <f t="array" ref="K13">J13/INDEX(Exch_rates,MATCH($A13,Exch_regions2,0),MATCH(J$1,Exch_months2,0))</f>
        <v>66.029316593321255</v>
      </c>
      <c r="L13" s="7">
        <v>2288750</v>
      </c>
      <c r="M13" s="8">
        <f t="array" ref="M13">L13/INDEX(Exch_rates,MATCH($A13,Exch_regions2,0),MATCH(L$1,Exch_months2,0))</f>
        <v>70.33290653008963</v>
      </c>
      <c r="N13" s="7">
        <v>2126781.25</v>
      </c>
      <c r="O13" s="8">
        <f t="array" ref="O13">N13/INDEX(Exch_rates,MATCH($A13,Exch_regions2,0),MATCH(N$1,Exch_months2,0))</f>
        <v>67.767857142857139</v>
      </c>
      <c r="P13" s="7">
        <v>1976312.5</v>
      </c>
      <c r="Q13" s="8">
        <f t="array" ref="Q13">P13/INDEX(Exch_rates,MATCH($A13,Exch_regions2,0),MATCH(P$1,Exch_months2,0))</f>
        <v>65.397501654533428</v>
      </c>
      <c r="R13" s="7">
        <v>1952250</v>
      </c>
      <c r="S13" s="8">
        <f t="array" ref="S13">R13/INDEX(Exch_rates,MATCH($A13,Exch_regions2,0),MATCH(R$1,Exch_months2,0))</f>
        <v>64.930709534368063</v>
      </c>
      <c r="T13" s="7">
        <v>1791875</v>
      </c>
      <c r="U13" s="8">
        <f t="array" ref="U13">T13/INDEX(Exch_rates,MATCH($A13,Exch_regions2,0),MATCH(T$1,Exch_months2,0))</f>
        <v>62.416545718432516</v>
      </c>
      <c r="V13" s="7">
        <v>1661843.75</v>
      </c>
      <c r="W13" s="8">
        <f t="array" ref="W13">V13/INDEX(Exch_rates,MATCH($A13,Exch_regions2,0),MATCH(V$1,Exch_months2,0))</f>
        <v>68.647590361445793</v>
      </c>
      <c r="X13" s="7">
        <v>1122750</v>
      </c>
      <c r="Y13" s="8">
        <f t="array" ref="Y13">X13/INDEX(Exch_rates,MATCH($A13,Exch_regions2,0),MATCH(X$1,Exch_months2,0))</f>
        <v>44.480026411356882</v>
      </c>
      <c r="Z13" s="15">
        <v>778625</v>
      </c>
      <c r="AA13" s="8">
        <f t="array" ref="AA13">Z13/INDEX(Exch_rates,MATCH($A13,Exch_regions2,0),MATCH(Z$1,Exch_months2,0))</f>
        <v>31.375083948959031</v>
      </c>
      <c r="AB13" s="7">
        <v>579875</v>
      </c>
      <c r="AC13" s="8">
        <f t="array" ref="AC13">AB13/INDEX(Exch_rates,MATCH($A13,Exch_regions2,0),MATCH(AB$1,Exch_months2,0))</f>
        <v>23.749146757679181</v>
      </c>
      <c r="AD13" s="7">
        <v>622562.5</v>
      </c>
      <c r="AE13" s="8">
        <f t="array" ref="AE13">AD13/INDEX(Exch_rates,MATCH($A13,Exch_regions2,0),MATCH(AD$1,Exch_months2,0))</f>
        <v>28.244801512287331</v>
      </c>
      <c r="AF13" s="7">
        <v>576562.5</v>
      </c>
      <c r="AG13" s="8">
        <f t="array" ref="AG13">AF13/INDEX(Exch_rates,MATCH($A13,Exch_regions2,0),MATCH(AF$1,Exch_months2,0))</f>
        <v>26.01033834586466</v>
      </c>
      <c r="AH13" s="7">
        <v>609000</v>
      </c>
      <c r="AI13" s="8">
        <f t="array" ref="AI13">AH13/INDEX(Exch_rates,MATCH($A13,Exch_regions2,0),MATCH(AH$1,Exch_months2,0))</f>
        <v>27.587768969422424</v>
      </c>
      <c r="AJ13" s="7">
        <v>633000</v>
      </c>
      <c r="AK13" s="8">
        <f t="array" ref="AK13">AJ13/INDEX(Exch_rates,MATCH($A13,Exch_regions2,0),MATCH(AJ$1,Exch_months2,0))</f>
        <v>28.470764617691156</v>
      </c>
      <c r="AL13" s="7">
        <v>646500</v>
      </c>
      <c r="AM13" s="8">
        <f t="array" ref="AM13">AL13/INDEX(Exch_rates,MATCH($A13,Exch_regions2,0),MATCH(AL$1,Exch_months2,0))</f>
        <v>29.056179775280899</v>
      </c>
      <c r="AN13" s="7">
        <v>659750</v>
      </c>
      <c r="AO13" s="8">
        <f t="array" ref="AO13">AN13/INDEX(Exch_rates,MATCH($A13,Exch_regions2,0),MATCH(AN$1,Exch_months2,0))</f>
        <v>29.662795054327461</v>
      </c>
      <c r="AP13" s="7">
        <v>671781.25</v>
      </c>
      <c r="AQ13" s="8">
        <f t="array" ref="AQ13">AP13/INDEX(Exch_rates,MATCH($A13,Exch_regions2,0),MATCH(AP$1,Exch_months2,0))</f>
        <v>29.956800445930881</v>
      </c>
      <c r="AR13" s="7">
        <v>679000</v>
      </c>
      <c r="AS13" s="8">
        <f t="array" ref="AS13">AR13/INDEX(Exch_rates,MATCH($A13,Exch_regions2,0),MATCH(AR$1,Exch_months2,0))</f>
        <v>30.204626334519574</v>
      </c>
      <c r="AT13" s="7">
        <v>632187.5</v>
      </c>
      <c r="AU13" s="8">
        <f t="array" ref="AU13">AT13/INDEX(Exch_rates,MATCH($A13,Exch_regions2,0),MATCH(AT$1,Exch_months2,0))</f>
        <v>28.118050407709415</v>
      </c>
      <c r="AV13" s="7">
        <v>580950</v>
      </c>
      <c r="AW13" s="8">
        <f t="array" ref="AW13">AV13/INDEX(Exch_rates,MATCH($A13,Exch_regions2,0),MATCH(AV$1,Exch_months2,0))</f>
        <v>25.827652637818613</v>
      </c>
      <c r="AX13" s="7">
        <v>523656.25</v>
      </c>
      <c r="AY13" s="8">
        <f t="array" ref="AY13">AX13/INDEX(Exch_rates,MATCH($A13,Exch_regions2,0),MATCH(AX$1,Exch_months2,0))</f>
        <v>23.793544112078759</v>
      </c>
      <c r="AZ13" s="7">
        <v>445625</v>
      </c>
      <c r="BA13" s="8">
        <f t="array" ref="BA13">AZ13/INDEX(Exch_rates,MATCH($A13,Exch_regions2,0),MATCH(AZ$1,Exch_months2,0))</f>
        <v>25.1056338028169</v>
      </c>
      <c r="BB13" s="7">
        <v>465812.5</v>
      </c>
      <c r="BC13" s="8">
        <f t="array" ref="BC13">BB13/INDEX(Exch_rates,MATCH($A13,Exch_regions2,0),MATCH(BB$1,Exch_months2,0))</f>
        <v>28.0891959798995</v>
      </c>
      <c r="BD13" s="7">
        <v>472500</v>
      </c>
      <c r="BE13" s="8">
        <f t="array" ref="BE13">BD13/INDEX(Exch_rates,MATCH($A13,Exch_regions2,0),MATCH(BD$1,Exch_months2,0))</f>
        <v>27.12918660287081</v>
      </c>
      <c r="BF13" s="7">
        <v>477875</v>
      </c>
      <c r="BG13" s="8">
        <f t="array" ref="BG13">BF13/INDEX(Exch_rates,MATCH($A13,Exch_regions2,0),MATCH(BF$1,Exch_months2,0))</f>
        <v>27.398471094123266</v>
      </c>
      <c r="BH13" s="7">
        <v>524187.5</v>
      </c>
      <c r="BI13" s="8">
        <f t="array" ref="BI13">BH13/INDEX(Exch_rates,MATCH($A13,Exch_regions2,0),MATCH(BH$1,Exch_months2,0))</f>
        <v>27.637302284710017</v>
      </c>
      <c r="BJ13" s="7">
        <v>520925</v>
      </c>
      <c r="BK13" s="8">
        <f t="array" ref="BK13">BJ13/INDEX(Exch_rates,MATCH($A13,Exch_regions2,0),MATCH(BJ$1,Exch_months2,0))</f>
        <v>27.197615732683609</v>
      </c>
      <c r="BL13" s="7">
        <v>476906.25</v>
      </c>
      <c r="BM13" s="8">
        <f t="array" ref="BM13">BL13/INDEX(Exch_rates,MATCH($A13,Exch_regions2,0),MATCH(BL$1,Exch_months2,0))</f>
        <v>24.635708136030996</v>
      </c>
      <c r="BN13" s="7">
        <v>489343.75</v>
      </c>
      <c r="BO13" s="8">
        <f t="array" ref="BO13">BN13/INDEX(Exch_rates,MATCH($A13,Exch_regions2,0),MATCH(BN$1,Exch_months2,0))</f>
        <v>24.621069182389938</v>
      </c>
      <c r="BP13" s="7">
        <v>576062.5</v>
      </c>
      <c r="BQ13" s="8">
        <f t="array" ref="BQ13">BP13/INDEX(Exch_rates,MATCH($A13,Exch_regions2,0),MATCH(BP$1,Exch_months2,0))</f>
        <v>26.856060606060606</v>
      </c>
      <c r="BR13" s="7">
        <v>595312.5</v>
      </c>
      <c r="BS13" s="8">
        <f t="array" ref="BS13">BR13/INDEX(Exch_rates,MATCH($A13,Exch_regions2,0),MATCH(BR$1,Exch_months2,0))</f>
        <v>28.319894391322961</v>
      </c>
      <c r="BT13" s="7">
        <v>595656.25</v>
      </c>
      <c r="BU13" s="8">
        <f t="array" ref="BU13">BT13/INDEX(Exch_rates,MATCH($A13,Exch_regions2,0),MATCH(BT$1,Exch_months2,0))</f>
        <v>29.032798537774166</v>
      </c>
      <c r="BV13" s="7">
        <v>607437.5</v>
      </c>
      <c r="BW13" s="8">
        <f t="array" ref="BW13">BV13/INDEX(Exch_rates,MATCH($A13,Exch_regions2,0),MATCH(BV$1,Exch_months2,0))</f>
        <v>30.873570520965693</v>
      </c>
      <c r="BX13" s="7">
        <v>599875</v>
      </c>
      <c r="BY13" s="8">
        <f t="array" ref="BY13">BX13/INDEX(Exch_rates,MATCH($A13,Exch_regions2,0),MATCH(BX$1,Exch_months2,0))</f>
        <v>32.367356115107917</v>
      </c>
      <c r="BZ13" s="7">
        <v>591625</v>
      </c>
      <c r="CA13" s="8">
        <f t="array" ref="CA13">BZ13/INDEX(Exch_rates,MATCH($A13,Exch_regions2,0),MATCH(BZ$1,Exch_months2,0))</f>
        <v>30.800433839479396</v>
      </c>
      <c r="CB13" s="7">
        <v>596687.5</v>
      </c>
      <c r="CC13" s="8">
        <f t="array" ref="CC13">CB13/INDEX(Exch_rates,MATCH($A13,Exch_regions2,0),MATCH(CB$1,Exch_months2,0))</f>
        <v>29.159811363784453</v>
      </c>
      <c r="CD13" s="7">
        <v>686750</v>
      </c>
      <c r="CE13" s="8">
        <f t="array" ref="CE13">CD13/INDEX(Exch_rates,MATCH($A13,Exch_regions2,0),MATCH(CD$1,Exch_months2,0))</f>
        <v>33.7121398065878</v>
      </c>
      <c r="CF13" s="7">
        <v>729081.25</v>
      </c>
      <c r="CG13" s="8">
        <f t="array" ref="CG13">CF13/INDEX(Exch_rates,MATCH($A13,Exch_regions2,0),MATCH(CF$1,Exch_months2,0))</f>
        <v>35.438168340894364</v>
      </c>
      <c r="CH13" s="7">
        <v>854437.5</v>
      </c>
      <c r="CI13" s="8">
        <f t="array" ref="CI13">CH13/INDEX(Exch_rates,MATCH($A13,Exch_regions2,0),MATCH(CH$1,Exch_months2,0))</f>
        <v>42.298886138613859</v>
      </c>
      <c r="CJ13" s="7">
        <v>767937.5</v>
      </c>
      <c r="CK13" s="8">
        <f t="array" ref="CK13">CJ13/INDEX(Exch_rates,MATCH($A13,Exch_regions2,0),MATCH(CJ$1,Exch_months2,0))</f>
        <v>37.705605564648117</v>
      </c>
      <c r="CL13" s="7">
        <v>714375</v>
      </c>
      <c r="CM13" s="8">
        <f t="array" ref="CM13">CL13/INDEX(Exch_rates,MATCH($A13,Exch_regions2,0),MATCH(CL$1,Exch_months2,0))</f>
        <v>33.75</v>
      </c>
      <c r="CN13" s="7">
        <v>811708.33333333337</v>
      </c>
      <c r="CO13" s="8">
        <f t="array" ref="CO13">CN13/INDEX(Exch_rates,MATCH($A13,Exch_regions2,0),MATCH(CN$1,Exch_months2,0))</f>
        <v>37.234327217125383</v>
      </c>
      <c r="CP13" s="7">
        <v>814333.33333333337</v>
      </c>
      <c r="CQ13" s="8">
        <f t="array" ref="CQ13">CP13/INDEX(Exch_rates,MATCH($A13,Exch_regions2,0),MATCH(CP$1,Exch_months2,0))</f>
        <v>37.700617283950621</v>
      </c>
      <c r="CR13" s="7">
        <v>784600</v>
      </c>
      <c r="CS13" s="8">
        <f t="array" ref="CS13">CR13/INDEX(Exch_rates,MATCH($A13,Exch_regions2,0),MATCH(CR$1,Exch_months2,0))</f>
        <v>36.312866399259484</v>
      </c>
      <c r="CT13" s="7">
        <v>707125</v>
      </c>
      <c r="CU13" s="8">
        <f t="array" ref="CU13">CT13/INDEX(Exch_rates,MATCH($A13,Exch_regions2,0),MATCH(CT$1,Exch_months2,0))</f>
        <v>32.375047691720717</v>
      </c>
      <c r="CV13" s="7">
        <v>648666.66666666663</v>
      </c>
      <c r="CW13" s="8">
        <f t="array" ref="CW13">CV13/INDEX(Exch_rates,MATCH($A13,Exch_regions2,0),MATCH(CV$1,Exch_months2,0))</f>
        <v>29.608216051730697</v>
      </c>
      <c r="CX13" s="7">
        <v>703416.66666666663</v>
      </c>
      <c r="CY13" s="8">
        <f t="array" ref="CY13">CX13/INDEX(Exch_rates,MATCH($A13,Exch_regions2,0),MATCH(CX$1,Exch_months2,0))</f>
        <v>32.041451563923474</v>
      </c>
      <c r="CZ13" s="7">
        <v>746145.83333333337</v>
      </c>
      <c r="DA13" s="8">
        <f t="array" ref="DA13">CZ13/INDEX(Exch_rates,MATCH($A13,Exch_regions2,0),MATCH(CZ$1,Exch_months2,0))</f>
        <v>33.78773584905661</v>
      </c>
      <c r="DB13" s="7">
        <v>732125</v>
      </c>
      <c r="DC13" s="8">
        <f t="array" ref="DC13">DB13/INDEX(Exch_rates,MATCH($A13,Exch_regions2,0),MATCH(DB$1,Exch_months2,0))</f>
        <v>32.978603603603602</v>
      </c>
      <c r="DD13" s="7">
        <v>731416.66666666663</v>
      </c>
      <c r="DE13" s="8">
        <f t="array" ref="DE13">DD13/INDEX(Exch_rates,MATCH($A13,Exch_regions2,0),MATCH(DD$1,Exch_months2,0))</f>
        <v>32.956593571643133</v>
      </c>
      <c r="DF13" s="7">
        <v>695500</v>
      </c>
      <c r="DG13" s="8">
        <f t="array" ref="DG13">DF13/INDEX(Exch_rates,MATCH($A13,Exch_regions2,0),MATCH(DF$1,Exch_months2,0))</f>
        <v>31.375939849624057</v>
      </c>
      <c r="DH13" s="7">
        <v>712375</v>
      </c>
      <c r="DI13" s="8">
        <f t="array" ref="DI13">DH13/INDEX(Exch_rates,MATCH($A13,Exch_regions2,0),MATCH(DH$1,Exch_months2,0))</f>
        <v>31.428308823529409</v>
      </c>
      <c r="DJ13" s="7">
        <v>721666.66666666663</v>
      </c>
      <c r="DK13" s="8">
        <f t="array" ref="DK13">DJ13/INDEX(Exch_rates,MATCH($A13,Exch_regions2,0),MATCH(DJ$1,Exch_months2,0))</f>
        <v>31.873389768126607</v>
      </c>
      <c r="DL13" s="7">
        <v>806020.83333333337</v>
      </c>
      <c r="DM13" s="8">
        <f t="array" ref="DM13">DL13/INDEX(Exch_rates,MATCH($A13,Exch_regions2,0),MATCH(DL$1,Exch_months2,0))</f>
        <v>35.390596414196857</v>
      </c>
      <c r="DN13" s="7">
        <v>806666.66666666663</v>
      </c>
      <c r="DO13" s="8">
        <f t="array" ref="DO13">DN13/INDEX(Exch_rates,MATCH($A13,Exch_regions2,0),MATCH(DN$1,Exch_months2,0))</f>
        <v>35.640648011782034</v>
      </c>
      <c r="DP13" s="7">
        <v>775791.66666666663</v>
      </c>
      <c r="DQ13" s="8">
        <f t="array" ref="DQ13">DP13/INDEX(Exch_rates,MATCH($A13,Exch_regions2,0),MATCH(DP$1,Exch_months2,0))</f>
        <v>34.238690695108495</v>
      </c>
      <c r="DR13" s="7">
        <v>723083.33333333337</v>
      </c>
      <c r="DS13" s="8">
        <f t="array" ref="DS13">DR13/INDEX(Exch_rates,MATCH($A13,Exch_regions2,0),MATCH(DR$1,Exch_months2,0))</f>
        <v>31.877296105804557</v>
      </c>
      <c r="DT13" s="7">
        <v>593366.66666666663</v>
      </c>
      <c r="DU13" s="8">
        <f t="array" ref="DU13">DT13/INDEX(Exch_rates,MATCH($A13,Exch_regions2,0),MATCH(DT$1,Exch_months2,0))</f>
        <v>26.325051759834366</v>
      </c>
      <c r="DV13" s="7">
        <v>574270</v>
      </c>
      <c r="DW13" s="8">
        <f t="array" ref="DW13">DV13/INDEX(Exch_rates,MATCH($A13,Exch_regions2,0),MATCH(DV$1,Exch_months2,0))</f>
        <v>25.238939349545856</v>
      </c>
      <c r="DX13" s="7">
        <v>595775</v>
      </c>
      <c r="DY13" s="8">
        <f t="array" ref="DY13">DX13/INDEX(Exch_rates,MATCH($A13,Exch_regions2,0),MATCH(DX$1,Exch_months2,0))</f>
        <v>26.044808743169398</v>
      </c>
      <c r="DZ13" s="7">
        <v>614566.66666666663</v>
      </c>
      <c r="EA13" s="8">
        <f t="array" ref="EA13">DZ13/INDEX(Exch_rates,MATCH($A13,Exch_regions2,0),MATCH(DZ$1,Exch_months2,0))</f>
        <v>26.728037112206437</v>
      </c>
      <c r="EB13" s="7">
        <v>801166.66666666663</v>
      </c>
      <c r="EC13" s="8">
        <f t="array" ref="EC13">EB13/INDEX(Exch_rates,MATCH($A13,Exch_regions2,0),MATCH(EB$1,Exch_months2,0))</f>
        <v>34.74521142031081</v>
      </c>
      <c r="ED13" s="7">
        <v>835500</v>
      </c>
      <c r="EE13" s="8">
        <f t="array" ref="EE13">ED13/INDEX(Exch_rates,MATCH($A13,Exch_regions2,0),MATCH(ED$1,Exch_months2,0))</f>
        <v>36.860294117647058</v>
      </c>
      <c r="EF13" s="7">
        <v>878916.66666666663</v>
      </c>
      <c r="EG13" s="8">
        <f t="array" ref="EG13">EF13/INDEX(Exch_rates,MATCH($A13,Exch_regions2,0),MATCH(EF$1,Exch_months2,0))</f>
        <v>38.616725248974809</v>
      </c>
      <c r="EH13" s="7">
        <v>874583.33333333337</v>
      </c>
      <c r="EI13" s="8">
        <f t="array" ref="EI13">EH13/INDEX(Exch_rates,MATCH($A13,Exch_regions2,0),MATCH(EH$1,Exch_months2,0))</f>
        <v>38.386978785662038</v>
      </c>
      <c r="EJ13" s="7">
        <v>861583.33333333337</v>
      </c>
      <c r="EK13" s="8">
        <f t="array" ref="EK13">EJ13/INDEX(Exch_rates,MATCH($A13,Exch_regions2,0),MATCH(EJ$1,Exch_months2,0))</f>
        <v>37.664845173041897</v>
      </c>
      <c r="EL13" s="7">
        <v>980604.16666666663</v>
      </c>
      <c r="EM13" s="8">
        <f t="array" ref="EM13">EL13/INDEX(Exch_rates,MATCH($A13,Exch_regions2,0),MATCH(EL$1,Exch_months2,0))</f>
        <v>42.419790915645272</v>
      </c>
      <c r="EN13" s="7">
        <v>1123437.5</v>
      </c>
      <c r="EO13" s="8">
        <f t="array" ref="EO13">EN13/INDEX(Exch_rates,MATCH($A13,Exch_regions2,0),MATCH(EN$1,Exch_months2,0))</f>
        <v>47.958911419423693</v>
      </c>
      <c r="EP13" s="7">
        <v>1076400</v>
      </c>
      <c r="EQ13" s="8">
        <f t="array" ref="EQ13">EP13/INDEX(Exch_rates,MATCH($A13,Exch_regions2,0),MATCH(EP$1,Exch_months2,0))</f>
        <v>45.830258302583026</v>
      </c>
      <c r="ER13" s="7">
        <v>1032291.6666666666</v>
      </c>
      <c r="ES13" s="8">
        <f t="array" ref="ES13">ER13/INDEX(Exch_rates,MATCH($A13,Exch_regions2,0),MATCH(ER$1,Exch_months2,0))</f>
        <v>46.308411214953267</v>
      </c>
      <c r="ET13" s="7">
        <v>945791.66666666663</v>
      </c>
      <c r="EU13" s="8">
        <f t="array" ref="EU13">ET13/INDEX(Exch_rates,MATCH($A13,Exch_regions2,0),MATCH(ET$1,Exch_months2,0))</f>
        <v>43.039438756162305</v>
      </c>
      <c r="EV13" s="7">
        <v>1024750</v>
      </c>
      <c r="EW13" s="8">
        <f t="array" ref="EW13">EV13/INDEX(Exch_rates,MATCH($A13,Exch_regions2,0),MATCH(EV$1,Exch_months2,0))</f>
        <v>45.443458980044348</v>
      </c>
      <c r="EX13" s="7">
        <v>1100466.6666666667</v>
      </c>
      <c r="EY13" s="8">
        <f t="array" ref="EY13">EX13/INDEX(Exch_rates,MATCH($A13,Exch_regions2,0),MATCH(EX$1,Exch_months2,0))</f>
        <v>48.693215339233042</v>
      </c>
      <c r="EZ13" s="7">
        <v>1058541.6666666667</v>
      </c>
      <c r="FA13" s="8">
        <f t="array" ref="FA13">EZ13/INDEX(Exch_rates,MATCH($A13,Exch_regions2,0),MATCH(EZ$1,Exch_months2,0))</f>
        <v>46.994080651128378</v>
      </c>
      <c r="FB13" s="7">
        <v>965816.66666666663</v>
      </c>
      <c r="FC13" s="8">
        <f t="array" ref="FC13">FB13/INDEX(Exch_rates,MATCH($A13,Exch_regions2,0),MATCH(FB$1,Exch_months2,0))</f>
        <v>42.434827182190979</v>
      </c>
      <c r="FD13" s="7">
        <v>850958.33333333337</v>
      </c>
      <c r="FE13" s="8">
        <f t="array" ref="FE13">FD13/INDEX(Exch_rates,MATCH($A13,Exch_regions2,0),MATCH(FD$1,Exch_months2,0))</f>
        <v>37.473394495412848</v>
      </c>
      <c r="FF13" s="7">
        <v>907250</v>
      </c>
      <c r="FG13" s="8">
        <f t="array" ref="FG13">FF13/INDEX(Exch_rates,MATCH($A13,Exch_regions2,0),MATCH(FF$1,Exch_months2,0))</f>
        <v>39.922992299229925</v>
      </c>
      <c r="FH13" s="7">
        <v>930625</v>
      </c>
      <c r="FI13" s="8">
        <f t="array" ref="FI13">FH13/INDEX(Exch_rates,MATCH($A13,Exch_regions2,0),MATCH(FH$1,Exch_months2,0))</f>
        <v>40.668244719592138</v>
      </c>
      <c r="FJ13" s="7">
        <v>875708.33333333337</v>
      </c>
      <c r="FK13" s="8">
        <f t="array" ref="FK13">FJ13/INDEX(Exch_rates,MATCH($A13,Exch_regions2,0),MATCH(FJ$1,Exch_months2,0))</f>
        <v>38.15722585330429</v>
      </c>
      <c r="FL13" s="7">
        <v>837312.5</v>
      </c>
      <c r="FM13" s="8">
        <f t="array" ref="FM13">FL13/INDEX(Exch_rates,MATCH($A13,Exch_regions2,0),MATCH(FL$1,Exch_months2,0))</f>
        <v>36.457728592162553</v>
      </c>
      <c r="FN13" s="7">
        <v>801950</v>
      </c>
      <c r="FO13" s="8">
        <f t="array" ref="FO13">FN13/INDEX(Exch_rates,MATCH($A13,Exch_regions2,0),MATCH(FN$1,Exch_months2,0))</f>
        <v>34.379108316661899</v>
      </c>
      <c r="FP13" s="7">
        <v>751729.16666666663</v>
      </c>
      <c r="FQ13" s="8">
        <f t="array" ref="FQ13">FP13/INDEX(Exch_rates,MATCH($A13,Exch_regions2,0),MATCH(FP$1,Exch_months2,0))</f>
        <v>32.69572308807539</v>
      </c>
      <c r="FR13" s="7">
        <v>695250</v>
      </c>
      <c r="FS13" s="8">
        <f t="array" ref="FS13">FR13/INDEX(Exch_rates,MATCH($A13,Exch_regions2,0),MATCH(FR$1,Exch_months2,0))</f>
        <v>29.817726947819871</v>
      </c>
      <c r="FT13" s="7">
        <v>689000</v>
      </c>
      <c r="FU13" s="8">
        <f t="array" ref="FU13">FT13/INDEX(Exch_rates,MATCH($A13,Exch_regions2,0),MATCH(FT$1,Exch_months2,0))</f>
        <v>29.602577873254564</v>
      </c>
      <c r="FV13" s="7">
        <v>693708.33333333337</v>
      </c>
      <c r="FW13" s="8">
        <f t="array" ref="FW13">FV13/INDEX(Exch_rates,MATCH($A13,Exch_regions2,0),MATCH(FV$1,Exch_months2,0))</f>
        <v>30.019834114677248</v>
      </c>
      <c r="FX13" s="7">
        <v>676500</v>
      </c>
      <c r="FY13" s="8">
        <f t="array" ref="FY13">FX13/INDEX(Exch_rates,MATCH($A13,Exch_regions2,0),MATCH(FX$1,Exch_months2,0))</f>
        <v>29.359855334538878</v>
      </c>
      <c r="FZ13" s="7">
        <v>631833.33333333337</v>
      </c>
      <c r="GA13" s="8">
        <f t="array" ref="GA13">FZ13/INDEX(Exch_rates,MATCH($A13,Exch_regions2,0),MATCH(FZ$1,Exch_months2,0))</f>
        <v>26.689664883131517</v>
      </c>
      <c r="GB13" s="7">
        <v>600916.66666666663</v>
      </c>
      <c r="GC13" s="8">
        <f t="array" ref="GC13">GB13/INDEX(Exch_rates,MATCH($A13,Exch_regions2,0),MATCH(GB$1,Exch_months2,0))</f>
        <v>25.125435540069684</v>
      </c>
      <c r="GD13" s="7">
        <v>640854.16666666663</v>
      </c>
      <c r="GE13" s="8">
        <f t="array" ref="GE13">GD13/INDEX(Exch_rates,MATCH($A13,Exch_regions2,0),MATCH(GD$1,Exch_months2,0))</f>
        <v>26.842059336823734</v>
      </c>
      <c r="GF13" s="7">
        <v>609333.33333333337</v>
      </c>
      <c r="GG13" s="8">
        <f t="array" ref="GG13">GF13/INDEX(Exch_rates,MATCH($A13,Exch_regions2,0),MATCH(GF$1,Exch_months2,0))</f>
        <v>25.33961741059052</v>
      </c>
      <c r="GH13" s="7">
        <v>623562.5</v>
      </c>
      <c r="GI13" s="8">
        <f t="array" ref="GI13">GH13/INDEX(Exch_rates,MATCH($A13,Exch_regions2,0),MATCH(GH$1,Exch_months2,0))</f>
        <v>25.503578732106341</v>
      </c>
      <c r="GJ13" s="7">
        <v>632125</v>
      </c>
      <c r="GK13" s="8">
        <f t="array" ref="GK13">GJ13/INDEX(Exch_rates,MATCH($A13,Exch_regions2,0),MATCH(GJ$1,Exch_months2,0))</f>
        <v>25.853783231083845</v>
      </c>
      <c r="GL13" s="7">
        <v>631062.5</v>
      </c>
      <c r="GM13" s="8">
        <f t="array" ref="GM13">GL13/INDEX(Exch_rates,MATCH($A13,Exch_regions2,0),MATCH(GL$1,Exch_months2,0))</f>
        <v>25.72265625</v>
      </c>
      <c r="GN13" s="7">
        <v>616541.66666666663</v>
      </c>
      <c r="GO13" s="8">
        <f t="array" ref="GO13">GN13/INDEX(Exch_rates,MATCH($A13,Exch_regions2,0),MATCH(GN$1,Exch_months2,0))</f>
        <v>25.079661016949153</v>
      </c>
      <c r="GP13" s="7">
        <v>618191.66666666663</v>
      </c>
      <c r="GQ13" s="8">
        <f t="array" ref="GQ13">GP13/INDEX(Exch_rates,MATCH($A13,Exch_regions2,0),MATCH(GP$1,Exch_months2,0))</f>
        <v>25.344379911171846</v>
      </c>
      <c r="GR13" s="7">
        <v>648683.33333333337</v>
      </c>
      <c r="GS13" s="8">
        <f t="array" ref="GS13">GR13/INDEX(Exch_rates,MATCH($A13,Exch_regions2,0),MATCH(GR$1,Exch_months2,0))</f>
        <v>26.60719168717528</v>
      </c>
      <c r="GT13" s="7">
        <v>642541.66666666663</v>
      </c>
      <c r="GU13" s="8">
        <f t="array" ref="GU13">GT13/INDEX(Exch_rates,MATCH($A13,Exch_regions2,0),MATCH(GT$1,Exch_months2,0))</f>
        <v>26.075414271220829</v>
      </c>
      <c r="GV13" s="7">
        <v>660854.16666666663</v>
      </c>
      <c r="GW13" s="8">
        <f t="array" ref="GW13">GV13/INDEX(Exch_rates,MATCH($A13,Exch_regions2,0),MATCH(GV$1,Exch_months2,0))</f>
        <v>26.791385135135133</v>
      </c>
      <c r="GX13" s="7">
        <v>889916.66666666663</v>
      </c>
      <c r="GY13" s="8">
        <f t="array" ref="GY13">GX13/INDEX(Exch_rates,MATCH($A13,Exch_regions2,0),MATCH(GX$1,Exch_months2,0))</f>
        <v>36.422237380627557</v>
      </c>
      <c r="GZ13" s="7">
        <v>942000</v>
      </c>
      <c r="HA13" s="8">
        <f t="array" ref="HA13">GZ13/INDEX(Exch_rates,MATCH($A13,Exch_regions2,0),MATCH(GZ$1,Exch_months2,0))</f>
        <v>38.685831622176593</v>
      </c>
      <c r="HB13" s="7">
        <v>910833.33333333337</v>
      </c>
      <c r="HC13" s="8">
        <f t="array" ref="HC13">HB13/INDEX(Exch_rates,MATCH($A13,Exch_regions2,0),MATCH(HB$1,Exch_months2,0))</f>
        <v>36.925675675675677</v>
      </c>
      <c r="HD13" s="7">
        <v>915708.33333333337</v>
      </c>
      <c r="HE13" s="8">
        <f t="array" ref="HE13">HD13/INDEX(Exch_rates,MATCH($A13,Exch_regions2,0),MATCH(HD$1,Exch_months2,0))</f>
        <v>36.265676567656769</v>
      </c>
      <c r="HF13" s="7">
        <v>902000</v>
      </c>
      <c r="HG13" s="8">
        <f t="array" ref="HG13">HF13/INDEX(Exch_rates,MATCH($A13,Exch_regions2,0),MATCH(HF$1,Exch_months2,0))</f>
        <v>36.08</v>
      </c>
      <c r="HH13" s="7">
        <v>907916.66666666663</v>
      </c>
      <c r="HI13" s="8">
        <f t="array" ref="HI13">HH13/INDEX(Exch_rates,MATCH($A13,Exch_regions2,0),MATCH(HH$1,Exch_months2,0))</f>
        <v>36.280386280386281</v>
      </c>
      <c r="HJ13" s="7">
        <v>733583.33333333337</v>
      </c>
      <c r="HK13" s="8">
        <f t="array" ref="HK13">HJ13/INDEX(Exch_rates,MATCH($A13,Exch_regions2,0),MATCH(HJ$1,Exch_months2,0))</f>
        <v>29.323784143904064</v>
      </c>
      <c r="HL13" s="7">
        <v>651854.16666666663</v>
      </c>
      <c r="HM13" s="8">
        <f t="array" ref="HM13">HL13/INDEX(Exch_rates,MATCH($A13,Exch_regions2,0),MATCH(HL$1,Exch_months2,0))</f>
        <v>26.117696160267112</v>
      </c>
      <c r="HN13" s="8">
        <v>669770.83333333337</v>
      </c>
      <c r="HO13" s="8">
        <f t="array" ref="HO13">HN13/INDEX(Exch_rates,MATCH($A13,Exch_regions2,0),MATCH(HN$1,Exch_months2,0))</f>
        <v>26.657545605306801</v>
      </c>
      <c r="HP13" s="8">
        <v>858687.5</v>
      </c>
      <c r="HQ13" s="8">
        <f t="array" ref="HQ13">HP13/INDEX(Exch_rates,MATCH($A13,Exch_regions2,0),MATCH(HP$1,Exch_months2,0))</f>
        <v>33.185990338164252</v>
      </c>
      <c r="HR13" s="8">
        <v>872958.33333333337</v>
      </c>
      <c r="HS13" s="8">
        <f t="array" ref="HS13">HR13/INDEX(Exch_rates,MATCH($A13,Exch_regions2,0),MATCH(HR$1,Exch_months2,0))</f>
        <v>33.90129449838188</v>
      </c>
      <c r="HT13" s="8">
        <v>848850</v>
      </c>
      <c r="HU13" s="8">
        <f t="array" ref="HU13">HT13/INDEX(Exch_rates,MATCH($A13,Exch_regions2,0),MATCH(HT$1,Exch_months2,0))</f>
        <v>33.236100234925608</v>
      </c>
      <c r="HV13" s="8">
        <v>898395.83333333337</v>
      </c>
      <c r="HW13" s="8">
        <f t="array" ref="HW13">HV13/INDEX(Exch_rates,MATCH($A13,Exch_regions2,0),MATCH(HV$1,Exch_months2,0))</f>
        <v>35.116449511400653</v>
      </c>
      <c r="HX13" s="8">
        <v>858550</v>
      </c>
      <c r="HY13" s="8">
        <f t="array" ref="HY13">HX13/INDEX(Exch_rates,MATCH($A13,Exch_regions2,0),MATCH(HX$1,Exch_months2,0))</f>
        <v>34.02443857331572</v>
      </c>
      <c r="HZ13" s="8">
        <v>802729.16666666663</v>
      </c>
      <c r="IA13" s="8">
        <f t="array" ref="IA13">HZ13/INDEX(Exch_rates,MATCH($A13,Exch_regions2,0),MATCH(HZ$1,Exch_months2,0))</f>
        <v>31.582786885245898</v>
      </c>
      <c r="IB13" s="8">
        <v>899062.5</v>
      </c>
      <c r="IC13" s="8">
        <f t="array" ref="IC13">IB13/INDEX(Exch_rates,MATCH($A13,Exch_regions2,0),MATCH(IB$1,Exch_months2,0))</f>
        <v>35.005678131083712</v>
      </c>
      <c r="ID13" s="8">
        <v>945916.66666666663</v>
      </c>
      <c r="IE13" s="8">
        <f t="array" ref="IE13">ID13/INDEX(Exch_rates,MATCH($A13,Exch_regions2,0),MATCH(ID$1,Exch_months2,0))</f>
        <v>36.758419689119172</v>
      </c>
      <c r="IF13" s="8">
        <v>977267.33333333337</v>
      </c>
      <c r="IG13" s="8">
        <f t="array" ref="IG13">IF13/INDEX(Exch_rates,MATCH($A13,Exch_regions2,0),MATCH(IF$1,Exch_months2,0))</f>
        <v>37.587205128205127</v>
      </c>
      <c r="IH13" s="8">
        <v>1018687.5</v>
      </c>
      <c r="II13" s="8">
        <f t="array" ref="II13">IH13/INDEX(Exch_rates,MATCH($A13,Exch_regions2,0),MATCH(IH$1,Exch_months2,0))</f>
        <v>39.624797406807133</v>
      </c>
      <c r="IJ13" s="8">
        <v>993125</v>
      </c>
      <c r="IK13" s="8">
        <f t="array" ref="IK13">IJ13/INDEX(Exch_rates,MATCH($A13,Exch_regions2,0),MATCH(IJ$1,Exch_months2,0))</f>
        <v>38.360886863146511</v>
      </c>
      <c r="IL13" s="8">
        <v>992983.33333333337</v>
      </c>
      <c r="IM13" s="8">
        <f t="array" ref="IM13">IL13/INDEX(Exch_rates,MATCH($A13,Exch_regions2,0),MATCH(IL$1,Exch_months2,0))</f>
        <v>38.788411458333336</v>
      </c>
      <c r="IN13" s="8">
        <v>1024812.5</v>
      </c>
      <c r="IO13" s="8">
        <f t="array" ref="IO13">IN13/INDEX(Exch_rates,MATCH($A13,Exch_regions2,0),MATCH(IN$1,Exch_months2,0))</f>
        <v>39.415865384615387</v>
      </c>
      <c r="IP13" s="8">
        <v>1053283.3333333333</v>
      </c>
      <c r="IQ13" s="8">
        <f t="array" ref="IQ13">IP13/INDEX(Exch_rates,MATCH($A13,Exch_regions2,0),MATCH(IP$1,Exch_months2,0))</f>
        <v>40.983787289234755</v>
      </c>
      <c r="IR13" s="8">
        <v>1084166.6666666667</v>
      </c>
      <c r="IS13" s="8">
        <f t="array" ref="IS13">IR13/INDEX(Exch_rates,MATCH($A13,Exch_regions2,0),MATCH(IR$1,Exch_months2,0))</f>
        <v>43.222591362126252</v>
      </c>
      <c r="IT13" s="8">
        <v>1201770.8333333333</v>
      </c>
      <c r="IU13" s="8">
        <f t="array" ref="IU13">IT13/INDEX(Exch_rates,MATCH($A13,Exch_regions2,0),MATCH(IT$1,Exch_months2,0))</f>
        <v>47.594884488448841</v>
      </c>
      <c r="IV13" s="7">
        <v>1165933.3333333333</v>
      </c>
      <c r="IW13" s="8">
        <f t="array" ref="IW13">IV13/INDEX(Exch_rates,MATCH($A13,Exch_regions2,0),MATCH(IV$1,Exch_months2,0))</f>
        <v>46.023684210526312</v>
      </c>
      <c r="IX13" s="8">
        <v>1245479.1666666667</v>
      </c>
      <c r="IY13" s="8">
        <f t="array" ref="IY13">IX13/INDEX(Exch_rates,MATCH($A13,Exch_regions2,0),MATCH(IX$1,Exch_months2,0))</f>
        <v>47.979935794542541</v>
      </c>
      <c r="IZ13" s="8">
        <v>1267625</v>
      </c>
      <c r="JA13" s="8">
        <f t="array" ref="JA13">IZ13/INDEX(Exch_rates,MATCH($A13,Exch_regions2,0),MATCH(IZ$1,Exch_months2,0))</f>
        <v>48.645666773265113</v>
      </c>
      <c r="JB13" s="8">
        <v>1417366.6666666667</v>
      </c>
      <c r="JC13" s="8">
        <f t="array" ref="JC13">JB13/INDEX(Exch_rates,MATCH($A13,Exch_regions2,0),MATCH(JB$1,Exch_months2,0))</f>
        <v>54.514102564102565</v>
      </c>
      <c r="JD13" s="8">
        <v>1716833.3333333333</v>
      </c>
      <c r="JE13" s="8">
        <f t="array" ref="JE13">JD13/INDEX(Exch_rates,MATCH($A13,Exch_regions2,0),MATCH(JD$1,Exch_months2,0))</f>
        <v>66.032051282051285</v>
      </c>
      <c r="JF13" s="8">
        <v>1943416.6666666667</v>
      </c>
      <c r="JG13" s="8">
        <f t="array" ref="JG13">JF13/INDEX(Exch_rates,MATCH($A13,Exch_regions2,0),MATCH(JF$1,Exch_months2,0))</f>
        <v>74.746794871794876</v>
      </c>
      <c r="JH13" s="8">
        <v>1937729.1666666667</v>
      </c>
      <c r="JI13" s="8">
        <f t="array" ref="JI13">JH13/INDEX(Exch_rates,MATCH($A13,Exch_regions2,0),MATCH(JH$1,Exch_months2,0))</f>
        <v>74.053343949044589</v>
      </c>
      <c r="JJ13" s="8">
        <v>2238541.6666666665</v>
      </c>
      <c r="JK13" s="8">
        <f t="array" ref="JK13">JJ13/INDEX(Exch_rates,MATCH($A13,Exch_regions2,0),MATCH(JJ$1,Exch_months2,0))</f>
        <v>86.097756410256409</v>
      </c>
      <c r="JL13" s="8">
        <v>2360312.5</v>
      </c>
      <c r="JM13" s="8">
        <f t="array" ref="JM13">JL13/INDEX(Exch_rates,MATCH($A13,Exch_regions2,0),MATCH(JL$1,Exch_months2,0))</f>
        <v>90.78125</v>
      </c>
      <c r="JN13" s="8">
        <v>2186150</v>
      </c>
      <c r="JO13" s="8">
        <f t="array" ref="JO13">JN13/INDEX(Exch_rates,MATCH($A13,Exch_regions2,0),MATCH(JN$1,Exch_months2,0))</f>
        <v>84.082692307692312</v>
      </c>
      <c r="JP13" s="8">
        <v>2472333.3333333335</v>
      </c>
      <c r="JQ13" s="8">
        <f t="array" ref="JQ13">JP13/INDEX(Exch_rates,MATCH($A13,Exch_regions2,0),MATCH(JP$1,Exch_months2,0))</f>
        <v>94.184126984126991</v>
      </c>
      <c r="JR13" s="8">
        <v>2568333.3333333335</v>
      </c>
      <c r="JS13" s="8">
        <f t="shared" si="0"/>
        <v>98.782051282051285</v>
      </c>
      <c r="JT13" s="8">
        <v>2239733.3333333335</v>
      </c>
      <c r="JU13" s="8">
        <f t="shared" si="0"/>
        <v>83.990000000000009</v>
      </c>
      <c r="JV13" s="8">
        <v>1928625</v>
      </c>
      <c r="JW13" s="8">
        <f t="shared" si="0"/>
        <v>73.238924050632917</v>
      </c>
      <c r="JX13" s="8">
        <v>1958100</v>
      </c>
      <c r="JY13" s="8">
        <f t="shared" si="0"/>
        <v>74.358227848101265</v>
      </c>
      <c r="JZ13" s="8">
        <v>2050041.6666666667</v>
      </c>
      <c r="KA13" s="8">
        <f t="shared" si="0"/>
        <v>77.849683544303801</v>
      </c>
      <c r="KB13" s="8">
        <v>2086333.3333333333</v>
      </c>
      <c r="KC13" s="8">
        <f t="shared" si="0"/>
        <v>79.22784810126582</v>
      </c>
      <c r="KD13" s="8">
        <v>1771933.3333333333</v>
      </c>
      <c r="KE13" s="8">
        <f t="shared" si="0"/>
        <v>66.449161229030722</v>
      </c>
      <c r="KF13" s="8">
        <v>1421375</v>
      </c>
      <c r="KG13" s="8">
        <f t="shared" si="0"/>
        <v>53.302895072376806</v>
      </c>
      <c r="KH13" s="8">
        <v>1355750</v>
      </c>
      <c r="KI13" s="8">
        <f t="shared" si="0"/>
        <v>50.841896047401185</v>
      </c>
      <c r="KJ13" s="8">
        <v>1360250</v>
      </c>
      <c r="KK13" s="8">
        <f t="shared" si="0"/>
        <v>51.010650266256654</v>
      </c>
      <c r="KL13" s="8">
        <v>1274100</v>
      </c>
      <c r="KM13" s="8">
        <f t="shared" si="0"/>
        <v>48.384156761477996</v>
      </c>
      <c r="KN13" s="8">
        <v>1126125</v>
      </c>
      <c r="KO13" s="8">
        <f t="shared" si="0"/>
        <v>42.764781832681429</v>
      </c>
      <c r="KP13" s="8">
        <v>1059883.3333333333</v>
      </c>
      <c r="KQ13" s="8">
        <f t="shared" si="0"/>
        <v>40.249243661312164</v>
      </c>
      <c r="KR13" s="8">
        <v>1078354.1666666667</v>
      </c>
      <c r="KS13" s="8">
        <f t="shared" si="0"/>
        <v>40.950676590842924</v>
      </c>
      <c r="KT13" s="8">
        <v>1120041.6666666667</v>
      </c>
      <c r="KU13" s="8">
        <f t="shared" si="4"/>
        <v>42.533766250205701</v>
      </c>
      <c r="KV13" s="8">
        <v>1189533.3333333333</v>
      </c>
      <c r="KW13" s="8">
        <f t="shared" si="1"/>
        <v>45.172723705363353</v>
      </c>
      <c r="KX13" s="8">
        <v>1304687.5</v>
      </c>
      <c r="KY13" s="8">
        <f t="shared" si="1"/>
        <v>49.545722097748076</v>
      </c>
      <c r="KZ13" s="8">
        <v>1683416.6666666667</v>
      </c>
      <c r="LA13" s="8">
        <f t="shared" si="1"/>
        <v>62.736804183902912</v>
      </c>
      <c r="LB13" s="8">
        <v>1680616.6666666667</v>
      </c>
      <c r="LC13" s="8">
        <f t="shared" si="1"/>
        <v>61.486725447871315</v>
      </c>
      <c r="LD13" s="8">
        <v>1367895.8333333333</v>
      </c>
      <c r="LE13" s="8">
        <f t="shared" si="1"/>
        <v>50.820918165155788</v>
      </c>
      <c r="LF13" s="8">
        <v>1148583.3333333333</v>
      </c>
      <c r="LG13" s="8">
        <f t="shared" si="2"/>
        <v>42.021853925047864</v>
      </c>
      <c r="LH13" s="8">
        <v>1147061.6666666667</v>
      </c>
      <c r="LI13" s="8">
        <f>LH13/INDEX(Exch_Rate_Data1,MATCH('Esssential Items CMB_Sorghum '!$A13,Exch_regions1,0),MATCH('Esssential Items CMB_Sorghum '!LH$1,exch_month4,0))</f>
        <v>42.171384803921569</v>
      </c>
      <c r="LJ13" s="8">
        <v>1186913.3333333333</v>
      </c>
      <c r="LK13" s="8">
        <f>LJ13/INDEX(exch_Rate_Data2,MATCH('Esssential Items CMB_Sorghum '!$A13,Exch_regions1,0),MATCH('Esssential Items CMB_Sorghum '!LJ$1,exch_month5,0))</f>
        <v>43.69113352474907</v>
      </c>
      <c r="LL13" s="41">
        <v>1236666.6666666667</v>
      </c>
      <c r="LM13" s="8">
        <f>LL13/INDEX(exch_Rate_Data3,MATCH('Esssential Items CMB_Sorghum '!$A13,Exch_regions1,0),MATCH('Esssential Items CMB_Sorghum '!LL$1,exch_month6,0))</f>
        <v>45.382262996941897</v>
      </c>
      <c r="LN13" s="7">
        <v>1148850</v>
      </c>
      <c r="LO13" s="7">
        <f>LN13/INDEX(Exchange_rate4,MATCH('Esssential Items CMB_Sorghum '!$A13,Exch_regions1,0),MATCH('Esssential Items CMB_Sorghum '!LN$1,exch_month7,0))</f>
        <v>42.237132352941174</v>
      </c>
      <c r="LP13" s="7">
        <v>1181383.3333333333</v>
      </c>
      <c r="LQ13" s="7">
        <f>LP13/INDEX(Exchange_rate5,MATCH('Esssential Items CMB_Sorghum '!$A13,Exch_regions1,0),MATCH('Esssential Items CMB_Sorghum '!LP$1,exch_month8,0))</f>
        <v>43.754938271604935</v>
      </c>
      <c r="LR13" s="7">
        <v>1183571.6666666667</v>
      </c>
      <c r="LS13" s="7">
        <f>LR13/INDEX(Exchange_rate6,MATCH('Esssential Items CMB_Sorghum '!$A13,Exch_regions1,0),MATCH('Esssential Items CMB_Sorghum '!LR$1,exch_month9,0))</f>
        <v>43.513664215686276</v>
      </c>
      <c r="LT13" s="7">
        <v>1245333.3333333333</v>
      </c>
      <c r="LU13" s="7">
        <f>LT13/INDEX(Exchange_rate7,MATCH('Esssential Items CMB_Sorghum '!$A13,Exch_regions1,0),MATCH('Esssential Items CMB_Sorghum '!LT$1,exch_month10,0))</f>
        <v>45.560975609756099</v>
      </c>
      <c r="LV13" s="7">
        <v>1336081.6666666667</v>
      </c>
      <c r="LW13" s="7">
        <f>LV13/INDEX(exchange_rates8,MATCH('Esssential Items CMB_Sorghum '!$A13,Exch_regions1,0),MATCH('Esssential Items CMB_Sorghum '!LV$1,exch_month11,0))</f>
        <v>48.292108433734938</v>
      </c>
      <c r="LX13" s="7">
        <v>1332621.3333333333</v>
      </c>
      <c r="LY13" s="7">
        <f>LX13/INDEX(exchange_rates9,MATCH('Esssential Items CMB_Sorghum '!$A13,Exch_regions1,0),MATCH('Esssential Items CMB_Sorghum '!LX$1,exch_month12,0))</f>
        <v>48.167036144578312</v>
      </c>
      <c r="LZ13" s="7">
        <v>1402539.5833333333</v>
      </c>
      <c r="MA13" s="7">
        <f>LZ13/INDEX(exchange_rates10,MATCH('Esssential Items CMB_Sorghum '!$A13,Exch_regions1,0),MATCH('Esssential Items CMB_Sorghum '!LZ$1,exch_month13,0))</f>
        <v>50.541966966966967</v>
      </c>
      <c r="MB13" s="7">
        <v>1358275.5833333333</v>
      </c>
      <c r="MC13" s="7">
        <f>MB13/INDEX(exchange_rates11,MATCH('Esssential Items CMB_Sorghum '!$A13,Exch_regions1,0),MATCH('Esssential Items CMB_Sorghum '!MB$1,exch_month14,0))</f>
        <v>48.561294109234787</v>
      </c>
      <c r="MD13" s="7">
        <v>1414466.6666666667</v>
      </c>
      <c r="ME13" s="7">
        <f>MD13/INDEX(exchange_rates12,MATCH('Esssential Items CMB_Sorghum '!$A13,Exch_regions1,0),MATCH('Esssential Items CMB_Sorghum '!MD$1,exch_month15,0))</f>
        <v>49.922352941176477</v>
      </c>
      <c r="MF13" s="7">
        <v>1407833.3333333333</v>
      </c>
      <c r="MG13" s="7">
        <f>MF13/INDEX(exchange_rates13,MATCH('Esssential Items CMB_Sorghum '!$A13,Exch_regions1,0),MATCH('Esssential Items CMB_Sorghum '!MF$1,exch_month16,0))</f>
        <v>49.110465116279066</v>
      </c>
      <c r="MH13" s="7">
        <v>1315312.5</v>
      </c>
      <c r="MI13" s="7">
        <f>MH13/INDEX(exchange_rates14,MATCH('Esssential Items CMB_Sorghum '!$A13,Exch_regions1,0),MATCH('Esssential Items CMB_Sorghum '!MH$1,exch_month17,0))</f>
        <v>45.355603448275865</v>
      </c>
      <c r="MJ13" s="7">
        <v>1249224.3333333333</v>
      </c>
      <c r="MK13" s="7">
        <f>MJ13/INDEX(exchange_rates15,MATCH('Esssential Items CMB_Sorghum '!$A13,Exch_regions1,0),MATCH('Esssential Items CMB_Sorghum '!MJ$1,exch_month18,0))</f>
        <v>43.730140023337221</v>
      </c>
      <c r="ML13" s="7">
        <v>1185799.5833333333</v>
      </c>
      <c r="MM13" s="7">
        <f>ML13/INDEX(exchange_rates16,MATCH('Esssential Items CMB_Sorghum '!$A13,Exch_regions1,0),MATCH('Esssential Items CMB_Sorghum '!ML$1,exch_month19,0))</f>
        <v>41.066652236652232</v>
      </c>
      <c r="MN13" s="7">
        <v>1107645.8333333333</v>
      </c>
      <c r="MO13" s="7">
        <f>MN13/INDEX(exchange_rates17,MATCH('Esssential Items CMB_Sorghum '!$A13,Exch_regions1,0),MATCH('Esssential Items CMB_Sorghum '!MN$1,exch_month20,0))</f>
        <v>37.760653409090907</v>
      </c>
      <c r="MP13" s="7">
        <v>1248098.6666666667</v>
      </c>
      <c r="MQ13" s="7">
        <f>MP13/INDEX(exchange_rates18,MATCH('Esssential Items CMB_Sorghum '!$A13,Exch_regions1,0),MATCH('Esssential Items CMB_Sorghum '!MP$1,exch_month21,0))</f>
        <v>42.070741573033708</v>
      </c>
      <c r="MR13" s="7">
        <v>1308136.9047083333</v>
      </c>
      <c r="MS13" s="7">
        <f>MR13/INDEX(exchange_rates19,MATCH('Esssential Items CMB_Sorghum '!$A13,Exch_regions1,0),MATCH('Esssential Items CMB_Sorghum '!MR$1,exch_month22,0))</f>
        <v>38.951967385856079</v>
      </c>
      <c r="MT13" s="40">
        <f t="shared" si="3"/>
        <v>1311930.8333333333</v>
      </c>
      <c r="MU13" s="40">
        <f t="shared" si="3"/>
        <v>49.748654413513904</v>
      </c>
    </row>
    <row r="14" spans="1:359" x14ac:dyDescent="0.25">
      <c r="A14" s="14" t="s">
        <v>10</v>
      </c>
      <c r="B14" s="7">
        <v>1640250</v>
      </c>
      <c r="C14" s="8">
        <f t="array" ref="C14">B14/INDEX(Exch_rates,MATCH($A14,Exch_regions2,0),MATCH(B$1,Exch_months2,0))</f>
        <v>53.955592105263158</v>
      </c>
      <c r="D14" s="7">
        <v>1905062.5</v>
      </c>
      <c r="E14" s="8">
        <f t="array" ref="E14">D14/INDEX(Exch_rates,MATCH($A14,Exch_regions2,0),MATCH(D$1,Exch_months2,0))</f>
        <v>62.666529605263158</v>
      </c>
      <c r="F14" s="7">
        <v>1932125</v>
      </c>
      <c r="G14" s="8">
        <f t="array" ref="G14">F14/INDEX(Exch_rates,MATCH($A14,Exch_regions2,0),MATCH(F$1,Exch_months2,0))</f>
        <v>61.143196202531648</v>
      </c>
      <c r="H14" s="7">
        <v>2367812.5</v>
      </c>
      <c r="I14" s="8">
        <f t="array" ref="I14">H14/INDEX(Exch_rates,MATCH($A14,Exch_regions2,0),MATCH(H$1,Exch_months2,0))</f>
        <v>75.891426282051285</v>
      </c>
      <c r="J14" s="7">
        <v>2254625</v>
      </c>
      <c r="K14" s="8">
        <f t="array" ref="K14">J14/INDEX(Exch_rates,MATCH($A14,Exch_regions2,0),MATCH(J$1,Exch_months2,0))</f>
        <v>71.303763440860209</v>
      </c>
      <c r="L14" s="7">
        <v>2444875</v>
      </c>
      <c r="M14" s="8">
        <f t="array" ref="M14">L14/INDEX(Exch_rates,MATCH($A14,Exch_regions2,0),MATCH(L$1,Exch_months2,0))</f>
        <v>75.342835130970727</v>
      </c>
      <c r="N14" s="7">
        <v>2449421.875</v>
      </c>
      <c r="O14" s="8">
        <f t="array" ref="O14">N14/INDEX(Exch_rates,MATCH($A14,Exch_regions2,0),MATCH(N$1,Exch_months2,0))</f>
        <v>76.904925431711149</v>
      </c>
      <c r="P14" s="7">
        <v>2316812.5</v>
      </c>
      <c r="Q14" s="8">
        <f t="array" ref="Q14">P14/INDEX(Exch_rates,MATCH($A14,Exch_regions2,0),MATCH(P$1,Exch_months2,0))</f>
        <v>72.51369327073553</v>
      </c>
      <c r="R14" s="7">
        <v>1741312.5</v>
      </c>
      <c r="S14" s="8">
        <f t="array" ref="S14">R14/INDEX(Exch_rates,MATCH($A14,Exch_regions2,0),MATCH(R$1,Exch_months2,0))</f>
        <v>56.171370967741936</v>
      </c>
      <c r="T14" s="7">
        <v>1755343.75</v>
      </c>
      <c r="U14" s="8">
        <f t="array" ref="U14">T14/INDEX(Exch_rates,MATCH($A14,Exch_regions2,0),MATCH(T$1,Exch_months2,0))</f>
        <v>57.552254098360656</v>
      </c>
      <c r="V14" s="7">
        <v>1641343.75</v>
      </c>
      <c r="W14" s="8">
        <f t="array" ref="W14">V14/INDEX(Exch_rates,MATCH($A14,Exch_regions2,0),MATCH(V$1,Exch_months2,0))</f>
        <v>64.492878192534377</v>
      </c>
      <c r="X14" s="7">
        <v>1485625</v>
      </c>
      <c r="Y14" s="8">
        <f t="array" ref="Y14">X14/INDEX(Exch_rates,MATCH($A14,Exch_regions2,0),MATCH(X$1,Exch_months2,0))</f>
        <v>65.158991228070178</v>
      </c>
      <c r="Z14" s="15">
        <v>1248875</v>
      </c>
      <c r="AA14" s="8">
        <f t="array" ref="AA14">Z14/INDEX(Exch_rates,MATCH($A14,Exch_regions2,0),MATCH(Z$1,Exch_months2,0))</f>
        <v>52.385696308724832</v>
      </c>
      <c r="AB14" s="7">
        <v>1090046.875</v>
      </c>
      <c r="AC14" s="8">
        <f t="array" ref="AC14">AB14/INDEX(Exch_rates,MATCH($A14,Exch_regions2,0),MATCH(AB$1,Exch_months2,0))</f>
        <v>42.538414634146342</v>
      </c>
      <c r="AD14" s="7">
        <v>1064937.5</v>
      </c>
      <c r="AE14" s="8">
        <f t="array" ref="AE14">AD14/INDEX(Exch_rates,MATCH($A14,Exch_regions2,0),MATCH(AD$1,Exch_months2,0))</f>
        <v>45.384082676326443</v>
      </c>
      <c r="AF14" s="7">
        <v>1083093.75</v>
      </c>
      <c r="AG14" s="8">
        <f t="array" ref="AG14">AF14/INDEX(Exch_rates,MATCH($A14,Exch_regions2,0),MATCH(AF$1,Exch_months2,0))</f>
        <v>47.903306059265809</v>
      </c>
      <c r="AH14" s="7">
        <v>1020343.75</v>
      </c>
      <c r="AI14" s="8">
        <f t="array" ref="AI14">AH14/INDEX(Exch_rates,MATCH($A14,Exch_regions2,0),MATCH(AH$1,Exch_months2,0))</f>
        <v>44.362771739130437</v>
      </c>
      <c r="AJ14" s="7">
        <v>1139078.125</v>
      </c>
      <c r="AK14" s="8">
        <f t="array" ref="AK14">AJ14/INDEX(Exch_rates,MATCH($A14,Exch_regions2,0),MATCH(AJ$1,Exch_months2,0))</f>
        <v>50.268231465136807</v>
      </c>
      <c r="AL14" s="7">
        <v>1183812.5</v>
      </c>
      <c r="AM14" s="8">
        <f t="array" ref="AM14">AL14/INDEX(Exch_rates,MATCH($A14,Exch_regions2,0),MATCH(AL$1,Exch_months2,0))</f>
        <v>54.067709522722083</v>
      </c>
      <c r="AN14" s="7">
        <v>1259687.5</v>
      </c>
      <c r="AO14" s="8">
        <f t="array" ref="AO14">AN14/INDEX(Exch_rates,MATCH($A14,Exch_regions2,0),MATCH(AN$1,Exch_months2,0))</f>
        <v>57.180549251021333</v>
      </c>
      <c r="AP14" s="7">
        <v>1320750</v>
      </c>
      <c r="AQ14" s="8">
        <f t="array" ref="AQ14">AP14/INDEX(Exch_rates,MATCH($A14,Exch_regions2,0),MATCH(AP$1,Exch_months2,0))</f>
        <v>59.412955465587046</v>
      </c>
      <c r="AR14" s="7">
        <v>1300525</v>
      </c>
      <c r="AS14" s="8">
        <f t="array" ref="AS14">AR14/INDEX(Exch_rates,MATCH($A14,Exch_regions2,0),MATCH(AR$1,Exch_months2,0))</f>
        <v>57.760037306804051</v>
      </c>
      <c r="AT14" s="7">
        <v>1312312.5</v>
      </c>
      <c r="AU14" s="8">
        <f t="array" ref="AU14">AT14/INDEX(Exch_rates,MATCH($A14,Exch_regions2,0),MATCH(AT$1,Exch_months2,0))</f>
        <v>59.250358939165459</v>
      </c>
      <c r="AV14" s="7">
        <v>1222900</v>
      </c>
      <c r="AW14" s="8">
        <f t="array" ref="AW14">AV14/INDEX(Exch_rates,MATCH($A14,Exch_regions2,0),MATCH(AV$1,Exch_months2,0))</f>
        <v>55.360893814283649</v>
      </c>
      <c r="AX14" s="7">
        <v>1109187.5</v>
      </c>
      <c r="AY14" s="8">
        <f t="array" ref="AY14">AX14/INDEX(Exch_rates,MATCH($A14,Exch_regions2,0),MATCH(AX$1,Exch_months2,0))</f>
        <v>52.919250954198475</v>
      </c>
      <c r="AZ14" s="7">
        <v>1186968.75</v>
      </c>
      <c r="BA14" s="8">
        <f t="array" ref="BA14">AZ14/INDEX(Exch_rates,MATCH($A14,Exch_regions2,0),MATCH(AZ$1,Exch_months2,0))</f>
        <v>60.374809257375382</v>
      </c>
      <c r="BB14" s="7">
        <v>1133031.25</v>
      </c>
      <c r="BC14" s="8">
        <f t="array" ref="BC14">BB14/INDEX(Exch_rates,MATCH($A14,Exch_regions2,0),MATCH(BB$1,Exch_months2,0))</f>
        <v>62.211394858504555</v>
      </c>
      <c r="BD14" s="7">
        <v>1028825</v>
      </c>
      <c r="BE14" s="8">
        <f t="array" ref="BE14">BD14/INDEX(Exch_rates,MATCH($A14,Exch_regions2,0),MATCH(BD$1,Exch_months2,0))</f>
        <v>58.589123006833709</v>
      </c>
      <c r="BF14" s="7">
        <v>1037500</v>
      </c>
      <c r="BG14" s="8">
        <f t="array" ref="BG14">BF14/INDEX(Exch_rates,MATCH($A14,Exch_regions2,0),MATCH(BF$1,Exch_months2,0))</f>
        <v>58.286516853932582</v>
      </c>
      <c r="BH14" s="7">
        <v>1168234.375</v>
      </c>
      <c r="BI14" s="8">
        <f t="array" ref="BI14">BH14/INDEX(Exch_rates,MATCH($A14,Exch_regions2,0),MATCH(BH$1,Exch_months2,0))</f>
        <v>63.318936314363143</v>
      </c>
      <c r="BJ14" s="7">
        <v>1058812.5</v>
      </c>
      <c r="BK14" s="8">
        <f t="array" ref="BK14">BJ14/INDEX(Exch_rates,MATCH($A14,Exch_regions2,0),MATCH(BJ$1,Exch_months2,0))</f>
        <v>56.925403225806448</v>
      </c>
      <c r="BL14" s="7">
        <v>1058562.5</v>
      </c>
      <c r="BM14" s="8">
        <f t="array" ref="BM14">BL14/INDEX(Exch_rates,MATCH($A14,Exch_regions2,0),MATCH(BL$1,Exch_months2,0))</f>
        <v>55.567585301837269</v>
      </c>
      <c r="BN14" s="7">
        <v>1033500</v>
      </c>
      <c r="BO14" s="8">
        <f t="array" ref="BO14">BN14/INDEX(Exch_rates,MATCH($A14,Exch_regions2,0),MATCH(BN$1,Exch_months2,0))</f>
        <v>53.328173374613002</v>
      </c>
      <c r="BP14" s="7">
        <v>1119343.75</v>
      </c>
      <c r="BQ14" s="8">
        <f t="array" ref="BQ14">BP14/INDEX(Exch_rates,MATCH($A14,Exch_regions2,0),MATCH(BP$1,Exch_months2,0))</f>
        <v>55.310103470767288</v>
      </c>
      <c r="BR14" s="7">
        <v>1192250</v>
      </c>
      <c r="BS14" s="8">
        <f t="array" ref="BS14">BR14/INDEX(Exch_rates,MATCH($A14,Exch_regions2,0),MATCH(BR$1,Exch_months2,0))</f>
        <v>57.736077481840191</v>
      </c>
      <c r="BT14" s="7">
        <v>1214587.5</v>
      </c>
      <c r="BU14" s="8">
        <f t="array" ref="BU14">BT14/INDEX(Exch_rates,MATCH($A14,Exch_regions2,0),MATCH(BT$1,Exch_months2,0))</f>
        <v>58.477973038035628</v>
      </c>
      <c r="BV14" s="7">
        <v>1106781.25</v>
      </c>
      <c r="BW14" s="8">
        <f t="array" ref="BW14">BV14/INDEX(Exch_rates,MATCH($A14,Exch_regions2,0),MATCH(BV$1,Exch_months2,0))</f>
        <v>53.532345828295043</v>
      </c>
      <c r="BX14" s="7">
        <v>1127421.875</v>
      </c>
      <c r="BY14" s="8">
        <f t="array" ref="BY14">BX14/INDEX(Exch_rates,MATCH($A14,Exch_regions2,0),MATCH(BX$1,Exch_months2,0))</f>
        <v>57.994952417695472</v>
      </c>
      <c r="BZ14" s="7">
        <v>1155087.5</v>
      </c>
      <c r="CA14" s="8">
        <f t="array" ref="CA14">BZ14/INDEX(Exch_rates,MATCH($A14,Exch_regions2,0),MATCH(BZ$1,Exch_months2,0))</f>
        <v>58.705402520837566</v>
      </c>
      <c r="CB14" s="7">
        <v>1130937.5</v>
      </c>
      <c r="CC14" s="8">
        <f t="array" ref="CC14">CB14/INDEX(Exch_rates,MATCH($A14,Exch_regions2,0),MATCH(CB$1,Exch_months2,0))</f>
        <v>56.251554339716492</v>
      </c>
      <c r="CD14" s="7">
        <v>1246546.875</v>
      </c>
      <c r="CE14" s="8">
        <f t="array" ref="CE14">CD14/INDEX(Exch_rates,MATCH($A14,Exch_regions2,0),MATCH(CD$1,Exch_months2,0))</f>
        <v>60.992820830234471</v>
      </c>
      <c r="CF14" s="7">
        <v>1310525</v>
      </c>
      <c r="CG14" s="8">
        <f t="array" ref="CG14">CF14/INDEX(Exch_rates,MATCH($A14,Exch_regions2,0),MATCH(CF$1,Exch_months2,0))</f>
        <v>63.971736795860586</v>
      </c>
      <c r="CH14" s="7">
        <v>1276468.75</v>
      </c>
      <c r="CI14" s="8">
        <f t="array" ref="CI14">CH14/INDEX(Exch_rates,MATCH($A14,Exch_regions2,0),MATCH(CH$1,Exch_months2,0))</f>
        <v>61.680055568978013</v>
      </c>
      <c r="CJ14" s="7">
        <v>1297593.75</v>
      </c>
      <c r="CK14" s="8">
        <f t="array" ref="CK14">CJ14/INDEX(Exch_rates,MATCH($A14,Exch_regions2,0),MATCH(CJ$1,Exch_months2,0))</f>
        <v>64.253218618469916</v>
      </c>
      <c r="CL14" s="7">
        <v>1322037.5</v>
      </c>
      <c r="CM14" s="8">
        <f t="array" ref="CM14">CL14/INDEX(Exch_rates,MATCH($A14,Exch_regions2,0),MATCH(CL$1,Exch_months2,0))</f>
        <v>63.953052438080498</v>
      </c>
      <c r="CN14" s="7">
        <v>1302781.25</v>
      </c>
      <c r="CO14" s="8">
        <f t="array" ref="CO14">CN14/INDEX(Exch_rates,MATCH($A14,Exch_regions2,0),MATCH(CN$1,Exch_months2,0))</f>
        <v>61.963436385255648</v>
      </c>
      <c r="CP14" s="7">
        <v>1259750</v>
      </c>
      <c r="CQ14" s="8">
        <f t="array" ref="CQ14">CP14/INDEX(Exch_rates,MATCH($A14,Exch_regions2,0),MATCH(CP$1,Exch_months2,0))</f>
        <v>60.0595947556615</v>
      </c>
      <c r="CR14" s="7">
        <v>1160137.5</v>
      </c>
      <c r="CS14" s="8">
        <f t="array" ref="CS14">CR14/INDEX(Exch_rates,MATCH($A14,Exch_regions2,0),MATCH(CR$1,Exch_months2,0))</f>
        <v>55.055879840546694</v>
      </c>
      <c r="CT14" s="7">
        <v>1123312.5</v>
      </c>
      <c r="CU14" s="8">
        <f t="array" ref="CU14">CT14/INDEX(Exch_rates,MATCH($A14,Exch_regions2,0),MATCH(CT$1,Exch_months2,0))</f>
        <v>52.307916181606522</v>
      </c>
      <c r="CV14" s="7">
        <v>1215046.875</v>
      </c>
      <c r="CW14" s="8">
        <f t="array" ref="CW14">CV14/INDEX(Exch_rates,MATCH($A14,Exch_regions2,0),MATCH(CV$1,Exch_months2,0))</f>
        <v>55.736095183486242</v>
      </c>
      <c r="CX14" s="7">
        <v>1245187.5</v>
      </c>
      <c r="CY14" s="8">
        <f t="array" ref="CY14">CX14/INDEX(Exch_rates,MATCH($A14,Exch_regions2,0),MATCH(CX$1,Exch_months2,0))</f>
        <v>56.857876712328768</v>
      </c>
      <c r="CZ14" s="7">
        <v>1157812.5</v>
      </c>
      <c r="DA14" s="8">
        <f t="array" ref="DA14">CZ14/INDEX(Exch_rates,MATCH($A14,Exch_regions2,0),MATCH(CZ$1,Exch_months2,0))</f>
        <v>51.919843049327355</v>
      </c>
      <c r="DB14" s="7">
        <v>1187562.5</v>
      </c>
      <c r="DC14" s="8">
        <f t="array" ref="DC14">DB14/INDEX(Exch_rates,MATCH($A14,Exch_regions2,0),MATCH(DB$1,Exch_months2,0))</f>
        <v>52.745391960914944</v>
      </c>
      <c r="DD14" s="7">
        <v>1281687.5</v>
      </c>
      <c r="DE14" s="8">
        <f t="array" ref="DE14">DD14/INDEX(Exch_rates,MATCH($A14,Exch_regions2,0),MATCH(DD$1,Exch_months2,0))</f>
        <v>56.34286530684016</v>
      </c>
      <c r="DF14" s="7">
        <v>1217875</v>
      </c>
      <c r="DG14" s="8">
        <f t="array" ref="DG14">DF14/INDEX(Exch_rates,MATCH($A14,Exch_regions2,0),MATCH(DF$1,Exch_months2,0))</f>
        <v>53.547089342244107</v>
      </c>
      <c r="DH14" s="7">
        <v>1262725</v>
      </c>
      <c r="DI14" s="8">
        <f t="array" ref="DI14">DH14/INDEX(Exch_rates,MATCH($A14,Exch_regions2,0),MATCH(DH$1,Exch_months2,0))</f>
        <v>55.509275540706874</v>
      </c>
      <c r="DJ14" s="7">
        <v>1280406.25</v>
      </c>
      <c r="DK14" s="8">
        <f t="array" ref="DK14">DJ14/INDEX(Exch_rates,MATCH($A14,Exch_regions2,0),MATCH(DJ$1,Exch_months2,0))</f>
        <v>55.888531209079005</v>
      </c>
      <c r="DL14" s="7">
        <v>1295359.375</v>
      </c>
      <c r="DM14" s="8">
        <f t="array" ref="DM14">DL14/INDEX(Exch_rates,MATCH($A14,Exch_regions2,0),MATCH(DL$1,Exch_months2,0))</f>
        <v>56.664889545056866</v>
      </c>
      <c r="DN14" s="7">
        <v>1346015.625</v>
      </c>
      <c r="DO14" s="8">
        <f t="array" ref="DO14">DN14/INDEX(Exch_rates,MATCH($A14,Exch_regions2,0),MATCH(DN$1,Exch_months2,0))</f>
        <v>59.009891494958353</v>
      </c>
      <c r="DP14" s="7">
        <v>1312062.5</v>
      </c>
      <c r="DQ14" s="8">
        <f t="array" ref="DQ14">DP14/INDEX(Exch_rates,MATCH($A14,Exch_regions2,0),MATCH(DP$1,Exch_months2,0))</f>
        <v>57.736523652365236</v>
      </c>
      <c r="DR14" s="7">
        <v>1245984.375</v>
      </c>
      <c r="DS14" s="8">
        <f t="array" ref="DS14">DR14/INDEX(Exch_rates,MATCH($A14,Exch_regions2,0),MATCH(DR$1,Exch_months2,0))</f>
        <v>55.205333407177669</v>
      </c>
      <c r="DT14" s="7">
        <v>1283437.5</v>
      </c>
      <c r="DU14" s="8">
        <f t="array" ref="DU14">DT14/INDEX(Exch_rates,MATCH($A14,Exch_regions2,0),MATCH(DT$1,Exch_months2,0))</f>
        <v>57.01126066098081</v>
      </c>
      <c r="DV14" s="7">
        <v>1279687.5</v>
      </c>
      <c r="DW14" s="8">
        <f t="array" ref="DW14">DV14/INDEX(Exch_rates,MATCH($A14,Exch_regions2,0),MATCH(DV$1,Exch_months2,0))</f>
        <v>56.623340707964601</v>
      </c>
      <c r="DX14" s="7">
        <v>1319164.0625</v>
      </c>
      <c r="DY14" s="8">
        <f t="array" ref="DY14">DX14/INDEX(Exch_rates,MATCH($A14,Exch_regions2,0),MATCH(DX$1,Exch_months2,0))</f>
        <v>58.138565998237112</v>
      </c>
      <c r="DZ14" s="7">
        <v>1398756.25</v>
      </c>
      <c r="EA14" s="8">
        <f t="array" ref="EA14">DZ14/INDEX(Exch_rates,MATCH($A14,Exch_regions2,0),MATCH(DZ$1,Exch_months2,0))</f>
        <v>62.244404147383413</v>
      </c>
      <c r="EB14" s="7">
        <v>1364148.4375</v>
      </c>
      <c r="EC14" s="8">
        <f t="array" ref="EC14">EB14/INDEX(Exch_rates,MATCH($A14,Exch_regions2,0),MATCH(EB$1,Exch_months2,0))</f>
        <v>60.682759675266901</v>
      </c>
      <c r="ED14" s="7">
        <v>1332929.6875</v>
      </c>
      <c r="EE14" s="8">
        <f t="array" ref="EE14">ED14/INDEX(Exch_rates,MATCH($A14,Exch_regions2,0),MATCH(ED$1,Exch_months2,0))</f>
        <v>59.294025244661924</v>
      </c>
      <c r="EF14" s="7">
        <v>1338775</v>
      </c>
      <c r="EG14" s="8">
        <f t="array" ref="EG14">EF14/INDEX(Exch_rates,MATCH($A14,Exch_regions2,0),MATCH(EF$1,Exch_months2,0))</f>
        <v>59.628318189916264</v>
      </c>
      <c r="EH14" s="7">
        <v>1378562.5</v>
      </c>
      <c r="EI14" s="8">
        <f t="array" ref="EI14">EH14/INDEX(Exch_rates,MATCH($A14,Exch_regions2,0),MATCH(EH$1,Exch_months2,0))</f>
        <v>61.577331099944168</v>
      </c>
      <c r="EJ14" s="7">
        <v>1441125</v>
      </c>
      <c r="EK14" s="8">
        <f t="array" ref="EK14">EJ14/INDEX(Exch_rates,MATCH($A14,Exch_regions2,0),MATCH(EJ$1,Exch_months2,0))</f>
        <v>62.794117647058826</v>
      </c>
      <c r="EL14" s="7">
        <v>1535708</v>
      </c>
      <c r="EM14" s="8">
        <f t="array" ref="EM14">EL14/INDEX(Exch_rates,MATCH($A14,Exch_regions2,0),MATCH(EL$1,Exch_months2,0))</f>
        <v>65.910214592274684</v>
      </c>
      <c r="EN14" s="7">
        <v>1537187.5</v>
      </c>
      <c r="EO14" s="8">
        <f t="array" ref="EO14">EN14/INDEX(Exch_rates,MATCH($A14,Exch_regions2,0),MATCH(EN$1,Exch_months2,0))</f>
        <v>65.90300107181136</v>
      </c>
      <c r="EP14" s="7">
        <v>1586312.5</v>
      </c>
      <c r="EQ14" s="8">
        <f t="array" ref="EQ14">EP14/INDEX(Exch_rates,MATCH($A14,Exch_regions2,0),MATCH(EP$1,Exch_months2,0))</f>
        <v>67.689886921271608</v>
      </c>
      <c r="ER14" s="7">
        <v>1577875</v>
      </c>
      <c r="ES14" s="8">
        <f t="array" ref="ES14">ER14/INDEX(Exch_rates,MATCH($A14,Exch_regions2,0),MATCH(ER$1,Exch_months2,0))</f>
        <v>71.397058823529406</v>
      </c>
      <c r="ET14" s="7">
        <v>1664625</v>
      </c>
      <c r="EU14" s="8">
        <f t="array" ref="EU14">ET14/INDEX(Exch_rates,MATCH($A14,Exch_regions2,0),MATCH(ET$1,Exch_months2,0))</f>
        <v>75.237288135593218</v>
      </c>
      <c r="EV14" s="7">
        <v>1642281.25</v>
      </c>
      <c r="EW14" s="8">
        <f t="array" ref="EW14">EV14/INDEX(Exch_rates,MATCH($A14,Exch_regions2,0),MATCH(EV$1,Exch_months2,0))</f>
        <v>74.227401129943502</v>
      </c>
      <c r="EX14" s="7">
        <v>1677062.5</v>
      </c>
      <c r="EY14" s="8">
        <f t="array" ref="EY14">EX14/INDEX(Exch_rates,MATCH($A14,Exch_regions2,0),MATCH(EX$1,Exch_months2,0))</f>
        <v>75.348197236886449</v>
      </c>
      <c r="EZ14" s="7">
        <v>1654640.625</v>
      </c>
      <c r="FA14" s="8">
        <f t="array" ref="FA14">EZ14/INDEX(Exch_rates,MATCH($A14,Exch_regions2,0),MATCH(EZ$1,Exch_months2,0))</f>
        <v>74.282407407407405</v>
      </c>
      <c r="FB14" s="7">
        <v>1678296.875</v>
      </c>
      <c r="FC14" s="8">
        <f t="array" ref="FC14">FB14/INDEX(Exch_rates,MATCH($A14,Exch_regions2,0),MATCH(FB$1,Exch_months2,0))</f>
        <v>75.175671892497206</v>
      </c>
      <c r="FD14" s="7">
        <v>1628984.375</v>
      </c>
      <c r="FE14" s="8">
        <f t="array" ref="FE14">FD14/INDEX(Exch_rates,MATCH($A14,Exch_regions2,0),MATCH(FD$1,Exch_months2,0))</f>
        <v>72.479838709677423</v>
      </c>
      <c r="FF14" s="7">
        <v>1621062.5</v>
      </c>
      <c r="FG14" s="8">
        <f t="array" ref="FG14">FF14/INDEX(Exch_rates,MATCH($A14,Exch_regions2,0),MATCH(FF$1,Exch_months2,0))</f>
        <v>70.943654266958418</v>
      </c>
      <c r="FH14" s="7">
        <v>1613093.75</v>
      </c>
      <c r="FI14" s="8">
        <f t="array" ref="FI14">FH14/INDEX(Exch_rates,MATCH($A14,Exch_regions2,0),MATCH(FH$1,Exch_months2,0))</f>
        <v>70.410028371890007</v>
      </c>
      <c r="FJ14" s="7">
        <v>1619078.125</v>
      </c>
      <c r="FK14" s="8">
        <f t="array" ref="FK14">FJ14/INDEX(Exch_rates,MATCH($A14,Exch_regions2,0),MATCH(FJ$1,Exch_months2,0))</f>
        <v>70.548066448801748</v>
      </c>
      <c r="FL14" s="7">
        <v>1584562.5</v>
      </c>
      <c r="FM14" s="8">
        <f t="array" ref="FM14">FL14/INDEX(Exch_rates,MATCH($A14,Exch_regions2,0),MATCH(FL$1,Exch_months2,0))</f>
        <v>68.763222131814487</v>
      </c>
      <c r="FN14" s="7">
        <v>1431462.5</v>
      </c>
      <c r="FO14" s="8">
        <f t="array" ref="FO14">FN14/INDEX(Exch_rates,MATCH($A14,Exch_regions2,0),MATCH(FN$1,Exch_months2,0))</f>
        <v>62.169923995656895</v>
      </c>
      <c r="FP14" s="7">
        <v>1365218.75</v>
      </c>
      <c r="FQ14" s="8">
        <f t="array" ref="FQ14">FP14/INDEX(Exch_rates,MATCH($A14,Exch_regions2,0),MATCH(FP$1,Exch_months2,0))</f>
        <v>59.052446607191136</v>
      </c>
      <c r="FR14" s="7">
        <v>1398687.5</v>
      </c>
      <c r="FS14" s="8">
        <f t="array" ref="FS14">FR14/INDEX(Exch_rates,MATCH($A14,Exch_regions2,0),MATCH(FR$1,Exch_months2,0))</f>
        <v>60.762964974205808</v>
      </c>
      <c r="FT14" s="7">
        <v>1394362.5</v>
      </c>
      <c r="FU14" s="8">
        <f t="array" ref="FU14">FT14/INDEX(Exch_rates,MATCH($A14,Exch_regions2,0),MATCH(FT$1,Exch_months2,0))</f>
        <v>60.335893552574646</v>
      </c>
      <c r="FV14" s="7">
        <v>1457656.25</v>
      </c>
      <c r="FW14" s="8">
        <f t="array" ref="FW14">FV14/INDEX(Exch_rates,MATCH($A14,Exch_regions2,0),MATCH(FV$1,Exch_months2,0))</f>
        <v>63.531735222010354</v>
      </c>
      <c r="FX14" s="7">
        <v>1422593.75</v>
      </c>
      <c r="FY14" s="8">
        <f t="array" ref="FY14">FX14/INDEX(Exch_rates,MATCH($A14,Exch_regions2,0),MATCH(FX$1,Exch_months2,0))</f>
        <v>62.105047748976808</v>
      </c>
      <c r="FZ14" s="7">
        <v>1311450</v>
      </c>
      <c r="GA14" s="8">
        <f t="array" ref="GA14">FZ14/INDEX(Exch_rates,MATCH($A14,Exch_regions2,0),MATCH(FZ$1,Exch_months2,0))</f>
        <v>56.785018402251566</v>
      </c>
      <c r="GB14" s="7">
        <v>1234437.5</v>
      </c>
      <c r="GC14" s="8">
        <f t="array" ref="GC14">GB14/INDEX(Exch_rates,MATCH($A14,Exch_regions2,0),MATCH(GB$1,Exch_months2,0))</f>
        <v>52.557211282597123</v>
      </c>
      <c r="GD14" s="7">
        <v>1151828.125</v>
      </c>
      <c r="GE14" s="8">
        <f t="array" ref="GE14">GD14/INDEX(Exch_rates,MATCH($A14,Exch_regions2,0),MATCH(GD$1,Exch_months2,0))</f>
        <v>48.909899150743101</v>
      </c>
      <c r="GF14" s="7">
        <v>1136275</v>
      </c>
      <c r="GG14" s="8">
        <f t="array" ref="GG14">GF14/INDEX(Exch_rates,MATCH($A14,Exch_regions2,0),MATCH(GF$1,Exch_months2,0))</f>
        <v>48.311011904761905</v>
      </c>
      <c r="GH14" s="7">
        <v>1140625</v>
      </c>
      <c r="GI14" s="8">
        <f t="array" ref="GI14">GH14/INDEX(Exch_rates,MATCH($A14,Exch_regions2,0),MATCH(GH$1,Exch_months2,0))</f>
        <v>48.0642612588886</v>
      </c>
      <c r="GJ14" s="7">
        <v>1093796.875</v>
      </c>
      <c r="GK14" s="8">
        <f t="array" ref="GK14">GJ14/INDEX(Exch_rates,MATCH($A14,Exch_regions2,0),MATCH(GJ$1,Exch_months2,0))</f>
        <v>46.030378748027353</v>
      </c>
      <c r="GL14" s="7">
        <v>1101031.25</v>
      </c>
      <c r="GM14" s="8">
        <f t="array" ref="GM14">GL14/INDEX(Exch_rates,MATCH($A14,Exch_regions2,0),MATCH(GL$1,Exch_months2,0))</f>
        <v>46.383622959452346</v>
      </c>
      <c r="GN14" s="7">
        <v>1125250</v>
      </c>
      <c r="GO14" s="8">
        <f t="array" ref="GO14">GN14/INDEX(Exch_rates,MATCH($A14,Exch_regions2,0),MATCH(GN$1,Exch_months2,0))</f>
        <v>47.217414109624968</v>
      </c>
      <c r="GP14" s="7">
        <v>1245218.75</v>
      </c>
      <c r="GQ14" s="8">
        <f t="array" ref="GQ14">GP14/INDEX(Exch_rates,MATCH($A14,Exch_regions2,0),MATCH(GP$1,Exch_months2,0))</f>
        <v>52.292650918635168</v>
      </c>
      <c r="GR14" s="7">
        <v>1312312.5</v>
      </c>
      <c r="GS14" s="8">
        <f t="array" ref="GS14">GR14/INDEX(Exch_rates,MATCH($A14,Exch_regions2,0),MATCH(GR$1,Exch_months2,0))</f>
        <v>54.793841336116913</v>
      </c>
      <c r="GT14" s="7">
        <v>1366859.375</v>
      </c>
      <c r="GU14" s="8">
        <f t="array" ref="GU14">GT14/INDEX(Exch_rates,MATCH($A14,Exch_regions2,0),MATCH(GT$1,Exch_months2,0))</f>
        <v>56.952473958333336</v>
      </c>
      <c r="GV14" s="7">
        <v>1430953.125</v>
      </c>
      <c r="GW14" s="8">
        <f t="array" ref="GW14">GV14/INDEX(Exch_rates,MATCH($A14,Exch_regions2,0),MATCH(GV$1,Exch_months2,0))</f>
        <v>59.623046875</v>
      </c>
      <c r="GX14" s="7">
        <v>1451575</v>
      </c>
      <c r="GY14" s="8">
        <f t="array" ref="GY14">GX14/INDEX(Exch_rates,MATCH($A14,Exch_regions2,0),MATCH(GX$1,Exch_months2,0))</f>
        <v>60.356548856548855</v>
      </c>
      <c r="GZ14" s="7">
        <v>1483890.625</v>
      </c>
      <c r="HA14" s="8">
        <f t="array" ref="HA14">GZ14/INDEX(Exch_rates,MATCH($A14,Exch_regions2,0),MATCH(GZ$1,Exch_months2,0))</f>
        <v>61.668181818181822</v>
      </c>
      <c r="HB14" s="7">
        <v>1529412.5</v>
      </c>
      <c r="HC14" s="8">
        <f t="array" ref="HC14">HB14/INDEX(Exch_rates,MATCH($A14,Exch_regions2,0),MATCH(HB$1,Exch_months2,0))</f>
        <v>63.355944490472247</v>
      </c>
      <c r="HD14" s="7">
        <v>1564843.75</v>
      </c>
      <c r="HE14" s="8">
        <f t="array" ref="HE14">HD14/INDEX(Exch_rates,MATCH($A14,Exch_regions2,0),MATCH(HD$1,Exch_months2,0))</f>
        <v>64.446589446589442</v>
      </c>
      <c r="HF14" s="7">
        <v>1528156.25</v>
      </c>
      <c r="HG14" s="8">
        <f t="array" ref="HG14">HF14/INDEX(Exch_rates,MATCH($A14,Exch_regions2,0),MATCH(HF$1,Exch_months2,0))</f>
        <v>62.919454451878536</v>
      </c>
      <c r="HH14" s="7">
        <v>1446687.5</v>
      </c>
      <c r="HI14" s="8">
        <f t="array" ref="HI14">HH14/INDEX(Exch_rates,MATCH($A14,Exch_regions2,0),MATCH(HH$1,Exch_months2,0))</f>
        <v>60.326404236687381</v>
      </c>
      <c r="HJ14" s="7">
        <v>1363703.125</v>
      </c>
      <c r="HK14" s="8">
        <f t="array" ref="HK14">HJ14/INDEX(Exch_rates,MATCH($A14,Exch_regions2,0),MATCH(HJ$1,Exch_months2,0))</f>
        <v>56.83576452201094</v>
      </c>
      <c r="HL14" s="7">
        <v>1313125</v>
      </c>
      <c r="HM14" s="8">
        <f t="array" ref="HM14">HL14/INDEX(Exch_rates,MATCH($A14,Exch_regions2,0),MATCH(HL$1,Exch_months2,0))</f>
        <v>54.82776617954071</v>
      </c>
      <c r="HN14" s="8">
        <v>1292262.5</v>
      </c>
      <c r="HO14" s="8">
        <f t="array" ref="HO14">HN14/INDEX(Exch_rates,MATCH($A14,Exch_regions2,0),MATCH(HN$1,Exch_months2,0))</f>
        <v>53.765862284168918</v>
      </c>
      <c r="HP14" s="8">
        <v>1380281.25</v>
      </c>
      <c r="HQ14" s="8">
        <f t="array" ref="HQ14">HP14/INDEX(Exch_rates,MATCH($A14,Exch_regions2,0),MATCH(HP$1,Exch_months2,0))</f>
        <v>54.773065476190474</v>
      </c>
      <c r="HR14" s="8">
        <v>1547437.5</v>
      </c>
      <c r="HS14" s="8">
        <f t="array" ref="HS14">HR14/INDEX(Exch_rates,MATCH($A14,Exch_regions2,0),MATCH(HR$1,Exch_months2,0))</f>
        <v>59.847715736040612</v>
      </c>
      <c r="HT14" s="8">
        <v>1578762.5</v>
      </c>
      <c r="HU14" s="8">
        <f t="array" ref="HU14">HT14/INDEX(Exch_rates,MATCH($A14,Exch_regions2,0),MATCH(HT$1,Exch_months2,0))</f>
        <v>60.744998076183144</v>
      </c>
      <c r="HV14" s="8">
        <v>1602421.875</v>
      </c>
      <c r="HW14" s="8">
        <f t="array" ref="HW14">HV14/INDEX(Exch_rates,MATCH($A14,Exch_regions2,0),MATCH(HV$1,Exch_months2,0))</f>
        <v>61.439611790079077</v>
      </c>
      <c r="HX14" s="8">
        <v>1635275</v>
      </c>
      <c r="HY14" s="8">
        <f t="array" ref="HY14">HX14/INDEX(Exch_rates,MATCH($A14,Exch_regions2,0),MATCH(HX$1,Exch_months2,0))</f>
        <v>62.331808652563367</v>
      </c>
      <c r="HZ14" s="8">
        <v>1498125</v>
      </c>
      <c r="IA14" s="8">
        <f t="array" ref="IA14">HZ14/INDEX(Exch_rates,MATCH($A14,Exch_regions2,0),MATCH(HZ$1,Exch_months2,0))</f>
        <v>58.109090909090909</v>
      </c>
      <c r="IB14" s="8">
        <v>1462890.625</v>
      </c>
      <c r="IC14" s="8">
        <f t="array" ref="IC14">IB14/INDEX(Exch_rates,MATCH($A14,Exch_regions2,0),MATCH(IB$1,Exch_months2,0))</f>
        <v>56.742424242424242</v>
      </c>
      <c r="ID14" s="8">
        <v>1553765.625</v>
      </c>
      <c r="IE14" s="8">
        <f t="array" ref="IE14">ID14/INDEX(Exch_rates,MATCH($A14,Exch_regions2,0),MATCH(ID$1,Exch_months2,0))</f>
        <v>59.860943895978814</v>
      </c>
      <c r="IF14" s="8">
        <v>1581296.875</v>
      </c>
      <c r="IG14" s="8">
        <f t="array" ref="IG14">IF14/INDEX(Exch_rates,MATCH($A14,Exch_regions2,0),MATCH(IF$1,Exch_months2,0))</f>
        <v>60.936295761078995</v>
      </c>
      <c r="IH14" s="8">
        <v>1641421.875</v>
      </c>
      <c r="II14" s="8">
        <f t="array" ref="II14">IH14/INDEX(Exch_rates,MATCH($A14,Exch_regions2,0),MATCH(IH$1,Exch_months2,0))</f>
        <v>62.411478136882131</v>
      </c>
      <c r="IJ14" s="8">
        <v>1673250</v>
      </c>
      <c r="IK14" s="8">
        <f t="array" ref="IK14">IJ14/INDEX(Exch_rates,MATCH($A14,Exch_regions2,0),MATCH(IJ$1,Exch_months2,0))</f>
        <v>63.940769047050395</v>
      </c>
      <c r="IL14" s="8">
        <v>1681662.5</v>
      </c>
      <c r="IM14" s="8">
        <f t="array" ref="IM14">IL14/INDEX(Exch_rates,MATCH($A14,Exch_regions2,0),MATCH(IL$1,Exch_months2,0))</f>
        <v>65.243937924345289</v>
      </c>
      <c r="IN14" s="8">
        <v>1648812.5</v>
      </c>
      <c r="IO14" s="8">
        <f t="array" ref="IO14">IN14/INDEX(Exch_rates,MATCH($A14,Exch_regions2,0),MATCH(IN$1,Exch_months2,0))</f>
        <v>64.564366128242781</v>
      </c>
      <c r="IP14" s="8">
        <v>1632400</v>
      </c>
      <c r="IQ14" s="8">
        <f t="array" ref="IQ14">IP14/INDEX(Exch_rates,MATCH($A14,Exch_regions2,0),MATCH(IP$1,Exch_months2,0))</f>
        <v>64.293028751476953</v>
      </c>
      <c r="IR14" s="8">
        <v>1679796.875</v>
      </c>
      <c r="IS14" s="8">
        <f t="array" ref="IS14">IR14/INDEX(Exch_rates,MATCH($A14,Exch_regions2,0),MATCH(IR$1,Exch_months2,0))</f>
        <v>66.493691241959425</v>
      </c>
      <c r="IT14" s="8">
        <v>1715843.75</v>
      </c>
      <c r="IU14" s="8">
        <f t="array" ref="IU14">IT14/INDEX(Exch_rates,MATCH($A14,Exch_regions2,0),MATCH(IT$1,Exch_months2,0))</f>
        <v>67.920583869371598</v>
      </c>
      <c r="IV14" s="7">
        <v>1792337.5</v>
      </c>
      <c r="IW14" s="8">
        <f t="array" ref="IW14">IV14/INDEX(Exch_rates,MATCH($A14,Exch_regions2,0),MATCH(IV$1,Exch_months2,0))</f>
        <v>70.550580594371183</v>
      </c>
      <c r="IX14" s="8">
        <v>1864359.375</v>
      </c>
      <c r="IY14" s="8">
        <f t="array" ref="IY14">IX14/INDEX(Exch_rates,MATCH($A14,Exch_regions2,0),MATCH(IX$1,Exch_months2,0))</f>
        <v>71.965621230398071</v>
      </c>
      <c r="IZ14" s="8">
        <v>1893359.375</v>
      </c>
      <c r="JA14" s="8">
        <f t="array" ref="JA14">IZ14/INDEX(Exch_rates,MATCH($A14,Exch_regions2,0),MATCH(IZ$1,Exch_months2,0))</f>
        <v>73.249743693902815</v>
      </c>
      <c r="JB14" s="8">
        <v>1995187.5</v>
      </c>
      <c r="JC14" s="8">
        <f t="array" ref="JC14">JB14/INDEX(Exch_rates,MATCH($A14,Exch_regions2,0),MATCH(JB$1,Exch_months2,0))</f>
        <v>76.856221109399073</v>
      </c>
      <c r="JD14" s="8">
        <v>2084812.5</v>
      </c>
      <c r="JE14" s="8">
        <f t="array" ref="JE14">JD14/INDEX(Exch_rates,MATCH($A14,Exch_regions2,0),MATCH(JD$1,Exch_months2,0))</f>
        <v>80.148104720898047</v>
      </c>
      <c r="JF14" s="8">
        <v>2135062.5</v>
      </c>
      <c r="JG14" s="8">
        <f t="array" ref="JG14">JF14/INDEX(Exch_rates,MATCH($A14,Exch_regions2,0),MATCH(JF$1,Exch_months2,0))</f>
        <v>82.276011560693647</v>
      </c>
      <c r="JH14" s="8">
        <v>2107042</v>
      </c>
      <c r="JI14" s="8">
        <f t="array" ref="JI14">JH14/INDEX(Exch_rates,MATCH($A14,Exch_regions2,0),MATCH(JH$1,Exch_months2,0))</f>
        <v>80.268266666666662</v>
      </c>
      <c r="JJ14" s="8">
        <v>2188406.25</v>
      </c>
      <c r="JK14" s="8">
        <f t="array" ref="JK14">JJ14/INDEX(Exch_rates,MATCH($A14,Exch_regions2,0),MATCH(JJ$1,Exch_months2,0))</f>
        <v>83.367857142857147</v>
      </c>
      <c r="JL14" s="8">
        <v>2267843.75</v>
      </c>
      <c r="JM14" s="8">
        <f t="array" ref="JM14">JL14/INDEX(Exch_rates,MATCH($A14,Exch_regions2,0),MATCH(JL$1,Exch_months2,0))</f>
        <v>86.188836104513058</v>
      </c>
      <c r="JN14" s="8">
        <v>2317062.5</v>
      </c>
      <c r="JO14" s="8">
        <f t="array" ref="JO14">JN14/INDEX(Exch_rates,MATCH($A14,Exch_regions2,0),MATCH(JN$1,Exch_months2,0))</f>
        <v>86.457555970149258</v>
      </c>
      <c r="JP14" s="8">
        <v>2382062.5</v>
      </c>
      <c r="JQ14" s="8">
        <f t="array" ref="JQ14">JP14/INDEX(Exch_rates,MATCH($A14,Exch_regions2,0),MATCH(JP$1,Exch_months2,0))</f>
        <v>88.224537037037038</v>
      </c>
      <c r="JR14" s="8">
        <v>2439890.625</v>
      </c>
      <c r="JS14" s="8">
        <f t="shared" si="0"/>
        <v>90.366319444444443</v>
      </c>
      <c r="JT14" s="8">
        <v>2362587.5</v>
      </c>
      <c r="JU14" s="8">
        <f t="shared" si="0"/>
        <v>88.321028037383172</v>
      </c>
      <c r="JV14" s="8">
        <v>2312390.625</v>
      </c>
      <c r="JW14" s="8">
        <f t="shared" si="0"/>
        <v>85.842807424593971</v>
      </c>
      <c r="JX14" s="8">
        <v>2328862.5</v>
      </c>
      <c r="JY14" s="8">
        <f t="shared" si="0"/>
        <v>86.254166666666663</v>
      </c>
      <c r="JZ14" s="8">
        <v>2328906.25</v>
      </c>
      <c r="KA14" s="8">
        <f t="shared" si="0"/>
        <v>86.255787037037038</v>
      </c>
      <c r="KB14" s="8">
        <v>2451718.75</v>
      </c>
      <c r="KC14" s="8">
        <f t="shared" si="0"/>
        <v>90.72039777983349</v>
      </c>
      <c r="KD14" s="8">
        <v>2530125</v>
      </c>
      <c r="KE14" s="8">
        <f t="shared" si="0"/>
        <v>92.340328467153284</v>
      </c>
      <c r="KF14" s="8">
        <v>2570000</v>
      </c>
      <c r="KG14" s="8">
        <f t="shared" si="0"/>
        <v>92.612612612612608</v>
      </c>
      <c r="KH14" s="8">
        <v>2552500</v>
      </c>
      <c r="KI14" s="8">
        <f t="shared" si="0"/>
        <v>91.981981981981988</v>
      </c>
      <c r="KJ14" s="8">
        <v>2600890.625</v>
      </c>
      <c r="KK14" s="8">
        <f t="shared" si="0"/>
        <v>92.341497727756874</v>
      </c>
      <c r="KL14" s="8">
        <v>2685187.5</v>
      </c>
      <c r="KM14" s="8">
        <f t="shared" si="0"/>
        <v>94.715608465608469</v>
      </c>
      <c r="KN14" s="8">
        <v>2771546.875</v>
      </c>
      <c r="KO14" s="8">
        <f t="shared" si="0"/>
        <v>97.675660792951547</v>
      </c>
      <c r="KP14" s="8">
        <v>2578512.5</v>
      </c>
      <c r="KQ14" s="8">
        <f t="shared" si="0"/>
        <v>88.914224137931029</v>
      </c>
      <c r="KR14" s="8">
        <v>2468468.75</v>
      </c>
      <c r="KS14" s="8">
        <f t="shared" si="0"/>
        <v>84.938020439061319</v>
      </c>
      <c r="KT14" s="8">
        <v>2551601.5625</v>
      </c>
      <c r="KU14" s="8">
        <f t="shared" si="4"/>
        <v>87.234241452991455</v>
      </c>
      <c r="KV14" s="8">
        <v>2544500</v>
      </c>
      <c r="KW14" s="8">
        <f t="shared" si="1"/>
        <v>85.817875210792579</v>
      </c>
      <c r="KX14" s="8">
        <v>2748718.75</v>
      </c>
      <c r="KY14" s="8">
        <f t="shared" si="1"/>
        <v>92.981488058994657</v>
      </c>
      <c r="KZ14" s="8">
        <v>2936622.5</v>
      </c>
      <c r="LA14" s="8">
        <f t="shared" si="1"/>
        <v>98.504712867301762</v>
      </c>
      <c r="LB14" s="8">
        <v>2949487.5</v>
      </c>
      <c r="LC14" s="8">
        <f t="shared" si="1"/>
        <v>97.908298755186721</v>
      </c>
      <c r="LD14" s="8">
        <v>2856687.5</v>
      </c>
      <c r="LE14" s="8">
        <f t="shared" si="1"/>
        <v>95.222916666666663</v>
      </c>
      <c r="LF14" s="8">
        <v>2754406.25</v>
      </c>
      <c r="LG14" s="8">
        <f t="shared" si="2"/>
        <v>92.392534885281094</v>
      </c>
      <c r="LH14" s="8">
        <v>2679750</v>
      </c>
      <c r="LI14" s="8">
        <f>LH14/INDEX(Exch_Rate_Data1,MATCH('Esssential Items CMB_Sorghum '!$A14,Exch_regions1,0),MATCH('Esssential Items CMB_Sorghum '!LH$1,exch_month4,0))</f>
        <v>99.618959107806688</v>
      </c>
      <c r="LJ14" s="8">
        <v>2677312.5</v>
      </c>
      <c r="LK14" s="8">
        <f>LJ14/INDEX(exch_Rate_Data2,MATCH('Esssential Items CMB_Sorghum '!$A14,Exch_regions1,0),MATCH('Esssential Items CMB_Sorghum '!LJ$1,exch_month5,0))</f>
        <v>90.566013801501924</v>
      </c>
      <c r="LL14" s="41">
        <v>2688140.625</v>
      </c>
      <c r="LM14" s="8">
        <f>LL14/INDEX(exch_Rate_Data3,MATCH('Esssential Items CMB_Sorghum '!$A14,Exch_regions1,0),MATCH('Esssential Items CMB_Sorghum '!LL$1,exch_month6,0))</f>
        <v>91.315327977444113</v>
      </c>
      <c r="LN14" s="7">
        <v>2524300</v>
      </c>
      <c r="LO14" s="7">
        <f>LN14/INDEX(Exchange_rate4,MATCH('Esssential Items CMB_Sorghum '!$A14,Exch_regions1,0),MATCH('Esssential Items CMB_Sorghum '!LN$1,exch_month7,0))</f>
        <v>86.3008547008547</v>
      </c>
      <c r="LP14" s="7">
        <v>2546250</v>
      </c>
      <c r="LQ14" s="7">
        <f>LP14/INDEX(Exchange_rate5,MATCH('Esssential Items CMB_Sorghum '!$A14,Exch_regions1,0),MATCH('Esssential Items CMB_Sorghum '!LP$1,exch_month8,0))</f>
        <v>87.237687366167023</v>
      </c>
      <c r="LR14" s="7">
        <v>2670062.5</v>
      </c>
      <c r="LS14" s="7">
        <f>LR14/INDEX(Exchange_rate6,MATCH('Esssential Items CMB_Sorghum '!$A14,Exch_regions1,0),MATCH('Esssential Items CMB_Sorghum '!LR$1,exch_month9,0))</f>
        <v>91.128412969283275</v>
      </c>
      <c r="LT14" s="7">
        <v>2657750</v>
      </c>
      <c r="LU14" s="7">
        <f>LT14/INDEX(Exchange_rate7,MATCH('Esssential Items CMB_Sorghum '!$A14,Exch_regions1,0),MATCH('Esssential Items CMB_Sorghum '!LT$1,exch_month10,0))</f>
        <v>92.043290043290042</v>
      </c>
      <c r="LV14" s="7">
        <v>2638750</v>
      </c>
      <c r="LW14" s="7">
        <f>LV14/INDEX(exchange_rates8,MATCH('Esssential Items CMB_Sorghum '!$A14,Exch_regions1,0),MATCH('Esssential Items CMB_Sorghum '!LV$1,exch_month11,0))</f>
        <v>92.049418604651166</v>
      </c>
      <c r="LX14" s="7">
        <v>2743050</v>
      </c>
      <c r="LY14" s="7">
        <f>LX14/INDEX(exchange_rates9,MATCH('Esssential Items CMB_Sorghum '!$A14,Exch_regions1,0),MATCH('Esssential Items CMB_Sorghum '!LX$1,exch_month12,0))</f>
        <v>94.76766280877527</v>
      </c>
      <c r="LZ14" s="7">
        <v>2674452.083333333</v>
      </c>
      <c r="MA14" s="7">
        <f>LZ14/INDEX(exchange_rates10,MATCH('Esssential Items CMB_Sorghum '!$A14,Exch_regions1,0),MATCH('Esssential Items CMB_Sorghum '!LZ$1,exch_month13,0))</f>
        <v>93.294840116279062</v>
      </c>
      <c r="MB14" s="7">
        <v>2661136.6875</v>
      </c>
      <c r="MC14" s="7">
        <f>MB14/INDEX(exchange_rates11,MATCH('Esssential Items CMB_Sorghum '!$A14,Exch_regions1,0),MATCH('Esssential Items CMB_Sorghum '!MB$1,exch_month14,0))</f>
        <v>92.001268366464998</v>
      </c>
      <c r="MD14" s="7">
        <v>2606850</v>
      </c>
      <c r="ME14" s="7">
        <f>MD14/INDEX(exchange_rates12,MATCH('Esssential Items CMB_Sorghum '!$A14,Exch_regions1,0),MATCH('Esssential Items CMB_Sorghum '!MD$1,exch_month15,0))</f>
        <v>90.989528795811523</v>
      </c>
      <c r="MF14" s="7">
        <v>2658281.25</v>
      </c>
      <c r="MG14" s="7">
        <f>MF14/INDEX(exchange_rates13,MATCH('Esssential Items CMB_Sorghum '!$A14,Exch_regions1,0),MATCH('Esssential Items CMB_Sorghum '!MF$1,exch_month16,0))</f>
        <v>91.664870689655174</v>
      </c>
      <c r="MH14" s="7">
        <v>2548031.25</v>
      </c>
      <c r="MI14" s="7">
        <f>MH14/INDEX(exchange_rates14,MATCH('Esssential Items CMB_Sorghum '!$A14,Exch_regions1,0),MATCH('Esssential Items CMB_Sorghum '!MH$1,exch_month17,0))</f>
        <v>87.863146551724142</v>
      </c>
      <c r="MJ14" s="7">
        <v>2486562.5</v>
      </c>
      <c r="MK14" s="7">
        <f>MJ14/INDEX(exchange_rates15,MATCH('Esssential Items CMB_Sorghum '!$A14,Exch_regions1,0),MATCH('Esssential Items CMB_Sorghum '!MJ$1,exch_month18,0))</f>
        <v>84.793265132139808</v>
      </c>
      <c r="ML14" s="7">
        <v>2383125</v>
      </c>
      <c r="MM14" s="7">
        <f>ML14/INDEX(exchange_rates16,MATCH('Esssential Items CMB_Sorghum '!$A14,Exch_regions1,0),MATCH('Esssential Items CMB_Sorghum '!ML$1,exch_month19,0))</f>
        <v>80.613107822410143</v>
      </c>
      <c r="MN14" s="7">
        <v>2306390.625</v>
      </c>
      <c r="MO14" s="7">
        <f>MN14/INDEX(exchange_rates17,MATCH('Esssential Items CMB_Sorghum '!$A14,Exch_regions1,0),MATCH('Esssential Items CMB_Sorghum '!MN$1,exch_month20,0))</f>
        <v>78.017441860465112</v>
      </c>
      <c r="MP14" s="7">
        <v>2246375</v>
      </c>
      <c r="MQ14" s="7">
        <f>MP14/INDEX(exchange_rates18,MATCH('Esssential Items CMB_Sorghum '!$A14,Exch_regions1,0),MATCH('Esssential Items CMB_Sorghum '!MP$1,exch_month21,0))</f>
        <v>75.763069139966277</v>
      </c>
      <c r="MR14" s="7">
        <v>2286671.875</v>
      </c>
      <c r="MS14" s="7">
        <f>MR14/INDEX(exchange_rates19,MATCH('Esssential Items CMB_Sorghum '!$A14,Exch_regions1,0),MATCH('Esssential Items CMB_Sorghum '!MR$1,exch_month22,0))</f>
        <v>77.67887473460722</v>
      </c>
      <c r="MT14" s="40">
        <f t="shared" si="3"/>
        <v>2177472.5</v>
      </c>
      <c r="MU14" s="40">
        <f t="shared" si="3"/>
        <v>78.821499971415264</v>
      </c>
    </row>
    <row r="15" spans="1:359" x14ac:dyDescent="0.25">
      <c r="A15" s="14" t="s">
        <v>11</v>
      </c>
      <c r="B15" s="7">
        <v>1656250</v>
      </c>
      <c r="C15" s="8">
        <f t="array" ref="C15">B15/INDEX(Exch_rates,MATCH($A15,Exch_regions2,0),MATCH(B$1,Exch_months2,0))</f>
        <v>53.255627009646304</v>
      </c>
      <c r="D15" s="7">
        <v>1670000</v>
      </c>
      <c r="E15" s="8">
        <f t="array" ref="E15">D15/INDEX(Exch_rates,MATCH($A15,Exch_regions2,0),MATCH(D$1,Exch_months2,0))</f>
        <v>52.1875</v>
      </c>
      <c r="F15" s="7">
        <v>1683750</v>
      </c>
      <c r="G15" s="8">
        <f t="array" ref="G15">F15/INDEX(Exch_rates,MATCH($A15,Exch_regions2,0),MATCH(F$1,Exch_months2,0))</f>
        <v>53.409992069785886</v>
      </c>
      <c r="H15" s="7">
        <v>1700000</v>
      </c>
      <c r="I15" s="8">
        <f t="array" ref="I15">H15/INDEX(Exch_rates,MATCH($A15,Exch_regions2,0),MATCH(H$1,Exch_months2,0))</f>
        <v>51.789794364051787</v>
      </c>
      <c r="J15" s="7">
        <v>1725000</v>
      </c>
      <c r="K15" s="8">
        <f t="array" ref="K15">J15/INDEX(Exch_rates,MATCH($A15,Exch_regions2,0),MATCH(J$1,Exch_months2,0))</f>
        <v>51.095971563981045</v>
      </c>
      <c r="L15" s="7">
        <v>1721250</v>
      </c>
      <c r="M15" s="8">
        <f t="array" ref="M15">L15/INDEX(Exch_rates,MATCH($A15,Exch_regions2,0),MATCH(L$1,Exch_months2,0))</f>
        <v>51.265822784810126</v>
      </c>
      <c r="N15" s="7">
        <v>1730000</v>
      </c>
      <c r="O15" s="8">
        <f t="array" ref="O15">N15/INDEX(Exch_rates,MATCH($A15,Exch_regions2,0),MATCH(N$1,Exch_months2,0))</f>
        <v>54.274509803921568</v>
      </c>
      <c r="P15" s="7">
        <v>1759750</v>
      </c>
      <c r="Q15" s="8">
        <f t="array" ref="Q15">P15/INDEX(Exch_rates,MATCH($A15,Exch_regions2,0),MATCH(P$1,Exch_months2,0))</f>
        <v>54.855049875311721</v>
      </c>
      <c r="R15" s="7">
        <v>1628750</v>
      </c>
      <c r="S15" s="8">
        <f t="array" ref="S15">R15/INDEX(Exch_rates,MATCH($A15,Exch_regions2,0),MATCH(R$1,Exch_months2,0))</f>
        <v>55.39965986394558</v>
      </c>
      <c r="T15" s="7">
        <v>1654500</v>
      </c>
      <c r="U15" s="8">
        <f t="array" ref="U15">T15/INDEX(Exch_rates,MATCH($A15,Exch_regions2,0),MATCH(T$1,Exch_months2,0))</f>
        <v>53.717532467532465</v>
      </c>
      <c r="V15" s="7">
        <v>1619375</v>
      </c>
      <c r="W15" s="8">
        <f t="array" ref="W15">V15/INDEX(Exch_rates,MATCH($A15,Exch_regions2,0),MATCH(V$1,Exch_months2,0))</f>
        <v>56.179531656548136</v>
      </c>
      <c r="X15" s="7">
        <v>1401875</v>
      </c>
      <c r="Y15" s="8">
        <f t="array" ref="Y15">X15/INDEX(Exch_rates,MATCH($A15,Exch_regions2,0),MATCH(X$1,Exch_months2,0))</f>
        <v>51.921296296296298</v>
      </c>
      <c r="Z15" s="15">
        <v>1061250</v>
      </c>
      <c r="AA15" s="8">
        <f t="array" ref="AA15">Z15/INDEX(Exch_rates,MATCH($A15,Exch_regions2,0),MATCH(Z$1,Exch_months2,0))</f>
        <v>39.131637168141594</v>
      </c>
      <c r="AB15" s="7">
        <v>1005000</v>
      </c>
      <c r="AC15" s="8">
        <f t="array" ref="AC15">AB15/INDEX(Exch_rates,MATCH($A15,Exch_regions2,0),MATCH(AB$1,Exch_months2,0))</f>
        <v>39.219512195121951</v>
      </c>
      <c r="AD15" s="7">
        <v>925000</v>
      </c>
      <c r="AE15" s="8">
        <f t="array" ref="AE15">AD15/INDEX(Exch_rates,MATCH($A15,Exch_regions2,0),MATCH(AD$1,Exch_months2,0))</f>
        <v>39.934378103009109</v>
      </c>
      <c r="AF15" s="7">
        <v>902250</v>
      </c>
      <c r="AG15" s="8">
        <f t="array" ref="AG15">AF15/INDEX(Exch_rates,MATCH($A15,Exch_regions2,0),MATCH(AF$1,Exch_months2,0))</f>
        <v>37.283057851239668</v>
      </c>
      <c r="AH15" s="7">
        <v>872500</v>
      </c>
      <c r="AI15" s="8">
        <f t="array" ref="AI15">AH15/INDEX(Exch_rates,MATCH($A15,Exch_regions2,0),MATCH(AH$1,Exch_months2,0))</f>
        <v>36.506276150627613</v>
      </c>
      <c r="AJ15" s="6">
        <v>1021875</v>
      </c>
      <c r="AK15" s="8">
        <f t="array" ref="AK15">AJ15/INDEX(Exch_rates,MATCH($A15,Exch_regions2,0),MATCH(AJ$1,Exch_months2,0))</f>
        <v>44.141468682505398</v>
      </c>
      <c r="AL15" s="7">
        <v>1159750</v>
      </c>
      <c r="AM15" s="8">
        <f t="array" ref="AM15">AL15/INDEX(Exch_rates,MATCH($A15,Exch_regions2,0),MATCH(AL$1,Exch_months2,0))</f>
        <v>49.774678111587981</v>
      </c>
      <c r="AN15" s="7">
        <v>1185000</v>
      </c>
      <c r="AO15" s="8">
        <f t="array" ref="AO15">AN15/INDEX(Exch_rates,MATCH($A15,Exch_regions2,0),MATCH(AN$1,Exch_months2,0))</f>
        <v>52.145214521452147</v>
      </c>
      <c r="AP15" s="7">
        <v>1250500</v>
      </c>
      <c r="AQ15" s="8">
        <f t="array" ref="AQ15">AP15/INDEX(Exch_rates,MATCH($A15,Exch_regions2,0),MATCH(AP$1,Exch_months2,0))</f>
        <v>54.90669593852909</v>
      </c>
      <c r="AR15" s="7">
        <v>1132600</v>
      </c>
      <c r="AS15" s="8">
        <f t="array" ref="AS15">AR15/INDEX(Exch_rates,MATCH($A15,Exch_regions2,0),MATCH(AR$1,Exch_months2,0))</f>
        <v>49.631901840490798</v>
      </c>
      <c r="AT15" s="7">
        <v>1089062.5</v>
      </c>
      <c r="AU15" s="8">
        <f t="array" ref="AU15">AT15/INDEX(Exch_rates,MATCH($A15,Exch_regions2,0),MATCH(AT$1,Exch_months2,0))</f>
        <v>47.350543478260867</v>
      </c>
      <c r="AV15" s="7">
        <v>951650</v>
      </c>
      <c r="AW15" s="8">
        <f t="array" ref="AW15">AV15/INDEX(Exch_rates,MATCH($A15,Exch_regions2,0),MATCH(AV$1,Exch_months2,0))</f>
        <v>41.376086956521739</v>
      </c>
      <c r="AX15" s="7">
        <v>975250</v>
      </c>
      <c r="AY15" s="8">
        <f t="array" ref="AY15">AX15/INDEX(Exch_rates,MATCH($A15,Exch_regions2,0),MATCH(AX$1,Exch_months2,0))</f>
        <v>42.868131868131869</v>
      </c>
      <c r="AZ15" s="7">
        <v>907500</v>
      </c>
      <c r="BA15" s="8">
        <f t="array" ref="BA15">AZ15/INDEX(Exch_rates,MATCH($A15,Exch_regions2,0),MATCH(AZ$1,Exch_months2,0))</f>
        <v>40.022050716648295</v>
      </c>
      <c r="BB15" s="7">
        <v>1155375</v>
      </c>
      <c r="BC15" s="8">
        <f t="array" ref="BC15">BB15/INDEX(Exch_rates,MATCH($A15,Exch_regions2,0),MATCH(BB$1,Exch_months2,0))</f>
        <v>52.397959183673471</v>
      </c>
      <c r="BD15" s="7">
        <v>977250</v>
      </c>
      <c r="BE15" s="8">
        <f t="array" ref="BE15">BD15/INDEX(Exch_rates,MATCH($A15,Exch_regions2,0),MATCH(BD$1,Exch_months2,0))</f>
        <v>43.356255545696541</v>
      </c>
      <c r="BF15" s="7">
        <v>811000</v>
      </c>
      <c r="BG15" s="8">
        <f t="array" ref="BG15">BF15/INDEX(Exch_rates,MATCH($A15,Exch_regions2,0),MATCH(BF$1,Exch_months2,0))</f>
        <v>35.766262403528117</v>
      </c>
      <c r="BH15" s="7">
        <v>991437.5</v>
      </c>
      <c r="BI15" s="8">
        <f t="array" ref="BI15">BH15/INDEX(Exch_rates,MATCH($A15,Exch_regions2,0),MATCH(BH$1,Exch_months2,0))</f>
        <v>41.657037815126053</v>
      </c>
      <c r="BJ15" s="7">
        <v>1084100</v>
      </c>
      <c r="BK15" s="8">
        <f t="array" ref="BK15">BJ15/INDEX(Exch_rates,MATCH($A15,Exch_regions2,0),MATCH(BJ$1,Exch_months2,0))</f>
        <v>42.117327117327115</v>
      </c>
      <c r="BL15" s="7">
        <v>964500</v>
      </c>
      <c r="BM15" s="8">
        <f t="array" ref="BM15">BL15/INDEX(Exch_rates,MATCH($A15,Exch_regions2,0),MATCH(BL$1,Exch_months2,0))</f>
        <v>48.044831880448321</v>
      </c>
      <c r="BN15" s="7">
        <v>1040500</v>
      </c>
      <c r="BO15" s="8">
        <f t="array" ref="BO15">BN15/INDEX(Exch_rates,MATCH($A15,Exch_regions2,0),MATCH(BN$1,Exch_months2,0))</f>
        <v>50.657254138266794</v>
      </c>
      <c r="BP15" s="7">
        <v>1077500</v>
      </c>
      <c r="BQ15" s="8">
        <f t="array" ref="BQ15">BP15/INDEX(Exch_rates,MATCH($A15,Exch_regions2,0),MATCH(BP$1,Exch_months2,0))</f>
        <v>49.654377880184335</v>
      </c>
      <c r="BR15" s="7">
        <v>1160000</v>
      </c>
      <c r="BS15" s="8">
        <f t="array" ref="BS15">BR15/INDEX(Exch_rates,MATCH($A15,Exch_regions2,0),MATCH(BR$1,Exch_months2,0))</f>
        <v>53.703703703703702</v>
      </c>
      <c r="BT15" s="7">
        <v>1073050</v>
      </c>
      <c r="BU15" s="8">
        <f t="array" ref="BU15">BT15/INDEX(Exch_rates,MATCH($A15,Exch_regions2,0),MATCH(BT$1,Exch_months2,0))</f>
        <v>51.788127413127413</v>
      </c>
      <c r="BV15" s="7">
        <v>1020562.5</v>
      </c>
      <c r="BW15" s="8">
        <f t="array" ref="BW15">BV15/INDEX(Exch_rates,MATCH($A15,Exch_regions2,0),MATCH(BV$1,Exch_months2,0))</f>
        <v>48.053606742631132</v>
      </c>
      <c r="BX15" s="7">
        <v>1101250</v>
      </c>
      <c r="BY15" s="8">
        <f t="array" ref="BY15">BX15/INDEX(Exch_rates,MATCH($A15,Exch_regions2,0),MATCH(BX$1,Exch_months2,0))</f>
        <v>51.520467836257311</v>
      </c>
      <c r="BZ15" s="7">
        <v>1023750</v>
      </c>
      <c r="CA15" s="8">
        <f t="array" ref="CA15">BZ15/INDEX(Exch_rates,MATCH($A15,Exch_regions2,0),MATCH(BZ$1,Exch_months2,0))</f>
        <v>48.611111111111114</v>
      </c>
      <c r="CB15" s="7">
        <v>1221875</v>
      </c>
      <c r="CC15" s="8">
        <f t="array" ref="CC15">CB15/INDEX(Exch_rates,MATCH($A15,Exch_regions2,0),MATCH(CB$1,Exch_months2,0))</f>
        <v>56.963869463869464</v>
      </c>
      <c r="CD15" s="7">
        <v>1321250</v>
      </c>
      <c r="CE15" s="8">
        <f t="array" ref="CE15">CD15/INDEX(Exch_rates,MATCH($A15,Exch_regions2,0),MATCH(CD$1,Exch_months2,0))</f>
        <v>61.168981481481481</v>
      </c>
      <c r="CF15" s="7">
        <v>1416250</v>
      </c>
      <c r="CG15" s="8">
        <f t="array" ref="CG15">CF15/INDEX(Exch_rates,MATCH($A15,Exch_regions2,0),MATCH(CF$1,Exch_months2,0))</f>
        <v>66.241814780168383</v>
      </c>
      <c r="CH15" s="7">
        <v>1409250</v>
      </c>
      <c r="CI15" s="8">
        <f t="array" ref="CI15">CH15/INDEX(Exch_rates,MATCH($A15,Exch_regions2,0),MATCH(CH$1,Exch_months2,0))</f>
        <v>66.47405660377359</v>
      </c>
      <c r="CJ15" s="7">
        <v>1376750</v>
      </c>
      <c r="CK15" s="8">
        <f t="array" ref="CK15">CJ15/INDEX(Exch_rates,MATCH($A15,Exch_regions2,0),MATCH(CJ$1,Exch_months2,0))</f>
        <v>64.788235294117641</v>
      </c>
      <c r="CL15" s="7">
        <v>1305500</v>
      </c>
      <c r="CM15" s="8">
        <f t="array" ref="CM15">CL15/INDEX(Exch_rates,MATCH($A15,Exch_regions2,0),MATCH(CL$1,Exch_months2,0))</f>
        <v>59.448998178506372</v>
      </c>
      <c r="CN15" s="7">
        <v>724000</v>
      </c>
      <c r="CO15" s="8">
        <f t="array" ref="CO15">CN15/INDEX(Exch_rates,MATCH($A15,Exch_regions2,0),MATCH(CN$1,Exch_months2,0))</f>
        <v>33.135011441647599</v>
      </c>
      <c r="CP15" s="7">
        <v>571500</v>
      </c>
      <c r="CQ15" s="8">
        <f t="array" ref="CQ15">CP15/INDEX(Exch_rates,MATCH($A15,Exch_regions2,0),MATCH(CP$1,Exch_months2,0))</f>
        <v>26.427745664739884</v>
      </c>
      <c r="CR15" s="7">
        <v>621750</v>
      </c>
      <c r="CS15" s="8">
        <f t="array" ref="CS15">CR15/INDEX(Exch_rates,MATCH($A15,Exch_regions2,0),MATCH(CR$1,Exch_months2,0))</f>
        <v>28.704986149584489</v>
      </c>
      <c r="CT15" s="7">
        <v>543437.5</v>
      </c>
      <c r="CU15" s="8">
        <f t="array" ref="CU15">CT15/INDEX(Exch_rates,MATCH($A15,Exch_regions2,0),MATCH(CT$1,Exch_months2,0))</f>
        <v>24.842857142857142</v>
      </c>
      <c r="CV15" s="7">
        <v>550812.5</v>
      </c>
      <c r="CW15" s="8">
        <f t="array" ref="CW15">CV15/INDEX(Exch_rates,MATCH($A15,Exch_regions2,0),MATCH(CV$1,Exch_months2,0))</f>
        <v>25.412341407151096</v>
      </c>
      <c r="CX15" s="7">
        <v>503750</v>
      </c>
      <c r="CY15" s="8">
        <f t="array" ref="CY15">CX15/INDEX(Exch_rates,MATCH($A15,Exch_regions2,0),MATCH(CX$1,Exch_months2,0))</f>
        <v>22.711902614968441</v>
      </c>
      <c r="CZ15" s="7">
        <v>978750</v>
      </c>
      <c r="DA15" s="8">
        <f t="array" ref="DA15">CZ15/INDEX(Exch_rates,MATCH($A15,Exch_regions2,0),MATCH(CZ$1,Exch_months2,0))</f>
        <v>44.412932501418041</v>
      </c>
      <c r="DB15" s="7">
        <v>881350</v>
      </c>
      <c r="DC15" s="8">
        <f t="array" ref="DC15">DB15/INDEX(Exch_rates,MATCH($A15,Exch_regions2,0),MATCH(DB$1,Exch_months2,0))</f>
        <v>39.678109172763087</v>
      </c>
      <c r="DD15" s="7">
        <v>879750</v>
      </c>
      <c r="DE15" s="8">
        <f t="array" ref="DE15">DD15/INDEX(Exch_rates,MATCH($A15,Exch_regions2,0),MATCH(DD$1,Exch_months2,0))</f>
        <v>39.169634906500448</v>
      </c>
      <c r="DF15" s="7">
        <v>883750</v>
      </c>
      <c r="DG15" s="8">
        <f t="array" ref="DG15">DF15/INDEX(Exch_rates,MATCH($A15,Exch_regions2,0),MATCH(DF$1,Exch_months2,0))</f>
        <v>39.696799550814148</v>
      </c>
      <c r="DH15" s="7">
        <v>849250</v>
      </c>
      <c r="DI15" s="8">
        <f t="array" ref="DI15">DH15/INDEX(Exch_rates,MATCH($A15,Exch_regions2,0),MATCH(DH$1,Exch_months2,0))</f>
        <v>38.065889735544602</v>
      </c>
      <c r="DJ15" s="7">
        <v>737000</v>
      </c>
      <c r="DK15" s="8">
        <f t="array" ref="DK15">DJ15/INDEX(Exch_rates,MATCH($A15,Exch_regions2,0),MATCH(DJ$1,Exch_months2,0))</f>
        <v>32.810239287701727</v>
      </c>
      <c r="DL15" s="7">
        <v>836750</v>
      </c>
      <c r="DM15" s="8">
        <f t="array" ref="DM15">DL15/INDEX(Exch_rates,MATCH($A15,Exch_regions2,0),MATCH(DL$1,Exch_months2,0))</f>
        <v>36.105717367853288</v>
      </c>
      <c r="DN15" s="7">
        <v>935750</v>
      </c>
      <c r="DO15" s="8">
        <f t="array" ref="DO15">DN15/INDEX(Exch_rates,MATCH($A15,Exch_regions2,0),MATCH(DN$1,Exch_months2,0))</f>
        <v>40.399352401511067</v>
      </c>
      <c r="DP15" s="7">
        <v>985750</v>
      </c>
      <c r="DQ15" s="8">
        <f t="array" ref="DQ15">DP15/INDEX(Exch_rates,MATCH($A15,Exch_regions2,0),MATCH(DP$1,Exch_months2,0))</f>
        <v>42.812160694896853</v>
      </c>
      <c r="DR15" s="7">
        <v>888500</v>
      </c>
      <c r="DS15" s="8">
        <f t="array" ref="DS15">DR15/INDEX(Exch_rates,MATCH($A15,Exch_regions2,0),MATCH(DR$1,Exch_months2,0))</f>
        <v>38.112600536193028</v>
      </c>
      <c r="DT15" s="7">
        <v>822600</v>
      </c>
      <c r="DU15" s="8">
        <f t="array" ref="DU15">DT15/INDEX(Exch_rates,MATCH($A15,Exch_regions2,0),MATCH(DT$1,Exch_months2,0))</f>
        <v>35.138829560017086</v>
      </c>
      <c r="DV15" s="7">
        <v>999000</v>
      </c>
      <c r="DW15" s="8">
        <f t="array" ref="DW15">DV15/INDEX(Exch_rates,MATCH($A15,Exch_regions2,0),MATCH(DV$1,Exch_months2,0))</f>
        <v>42.397877984084879</v>
      </c>
      <c r="DX15" s="7">
        <v>1012187.5</v>
      </c>
      <c r="DY15" s="8">
        <f t="array" ref="DY15">DX15/INDEX(Exch_rates,MATCH($A15,Exch_regions2,0),MATCH(DX$1,Exch_months2,0))</f>
        <v>41.999481327800829</v>
      </c>
      <c r="DZ15" s="7">
        <v>1103475</v>
      </c>
      <c r="EA15" s="8">
        <f t="array" ref="EA15">DZ15/INDEX(Exch_rates,MATCH($A15,Exch_regions2,0),MATCH(DZ$1,Exch_months2,0))</f>
        <v>42.400576368876081</v>
      </c>
      <c r="EB15" s="7">
        <v>1060375</v>
      </c>
      <c r="EC15" s="8">
        <f t="array" ref="EC15">EB15/INDEX(Exch_rates,MATCH($A15,Exch_regions2,0),MATCH(EB$1,Exch_months2,0))</f>
        <v>45.717642493748386</v>
      </c>
      <c r="ED15" s="7">
        <v>1046812.5</v>
      </c>
      <c r="EE15" s="8">
        <f t="array" ref="EE15">ED15/INDEX(Exch_rates,MATCH($A15,Exch_regions2,0),MATCH(ED$1,Exch_months2,0))</f>
        <v>41.540178571428569</v>
      </c>
      <c r="EF15" s="7">
        <v>1138500</v>
      </c>
      <c r="EG15" s="8">
        <f t="array" ref="EG15">EF15/INDEX(Exch_rates,MATCH($A15,Exch_regions2,0),MATCH(EF$1,Exch_months2,0))</f>
        <v>45.089108910891092</v>
      </c>
      <c r="EH15" s="7">
        <v>1157750</v>
      </c>
      <c r="EI15" s="8">
        <f t="array" ref="EI15">EH15/INDEX(Exch_rates,MATCH($A15,Exch_regions2,0),MATCH(EH$1,Exch_months2,0))</f>
        <v>45.535889872173058</v>
      </c>
      <c r="EJ15" s="7">
        <v>1391875</v>
      </c>
      <c r="EK15" s="8">
        <f t="array" ref="EK15">EJ15/INDEX(Exch_rates,MATCH($A15,Exch_regions2,0),MATCH(EJ$1,Exch_months2,0))</f>
        <v>50.965763456609302</v>
      </c>
      <c r="EL15" s="7">
        <v>1437293.75</v>
      </c>
      <c r="EM15" s="8">
        <f t="array" ref="EM15">EL15/INDEX(Exch_rates,MATCH($A15,Exch_regions2,0),MATCH(EL$1,Exch_months2,0))</f>
        <v>52.624027459954235</v>
      </c>
      <c r="EN15" s="7">
        <v>1438450</v>
      </c>
      <c r="EO15" s="8">
        <f t="array" ref="EO15">EN15/INDEX(Exch_rates,MATCH($A15,Exch_regions2,0),MATCH(EN$1,Exch_months2,0))</f>
        <v>53.648484848484848</v>
      </c>
      <c r="EP15" s="7">
        <v>1473600</v>
      </c>
      <c r="EQ15" s="8">
        <f t="array" ref="EQ15">EP15/INDEX(Exch_rates,MATCH($A15,Exch_regions2,0),MATCH(EP$1,Exch_months2,0))</f>
        <v>53.78102189781022</v>
      </c>
      <c r="ER15" s="7">
        <v>1537081.25</v>
      </c>
      <c r="ES15" s="8">
        <f t="array" ref="ES15">ER15/INDEX(Exch_rates,MATCH($A15,Exch_regions2,0),MATCH(ER$1,Exch_months2,0))</f>
        <v>57.622539831302717</v>
      </c>
      <c r="ET15" s="7">
        <v>1878750</v>
      </c>
      <c r="EU15" s="8">
        <f t="array" ref="EU15">ET15/INDEX(Exch_rates,MATCH($A15,Exch_regions2,0),MATCH(ET$1,Exch_months2,0))</f>
        <v>68.755718206770354</v>
      </c>
      <c r="EV15" s="7">
        <v>1901875</v>
      </c>
      <c r="EW15" s="8">
        <f t="array" ref="EW15">EV15/INDEX(Exch_rates,MATCH($A15,Exch_regions2,0),MATCH(EV$1,Exch_months2,0))</f>
        <v>68.320610687022906</v>
      </c>
      <c r="EX15" s="7">
        <v>1504250</v>
      </c>
      <c r="EY15" s="8">
        <f t="array" ref="EY15">EX15/INDEX(Exch_rates,MATCH($A15,Exch_regions2,0),MATCH(EX$1,Exch_months2,0))</f>
        <v>52.929275158339195</v>
      </c>
      <c r="EZ15" s="7">
        <v>1551250</v>
      </c>
      <c r="FA15" s="8">
        <f t="array" ref="FA15">EZ15/INDEX(Exch_rates,MATCH($A15,Exch_regions2,0),MATCH(EZ$1,Exch_months2,0))</f>
        <v>54.814487632508836</v>
      </c>
      <c r="FB15" s="7">
        <v>1371125</v>
      </c>
      <c r="FC15" s="8">
        <f t="array" ref="FC15">FB15/INDEX(Exch_rates,MATCH($A15,Exch_regions2,0),MATCH(FB$1,Exch_months2,0))</f>
        <v>62.14730878186969</v>
      </c>
      <c r="FD15" s="7">
        <v>1338125</v>
      </c>
      <c r="FE15" s="8">
        <f t="array" ref="FE15">FD15/INDEX(Exch_rates,MATCH($A15,Exch_regions2,0),MATCH(FD$1,Exch_months2,0))</f>
        <v>58.179347826086953</v>
      </c>
      <c r="FF15" s="7">
        <v>1254375</v>
      </c>
      <c r="FG15" s="8">
        <f t="array" ref="FG15">FF15/INDEX(Exch_rates,MATCH($A15,Exch_regions2,0),MATCH(FF$1,Exch_months2,0))</f>
        <v>57.017045454545453</v>
      </c>
      <c r="FH15" s="7">
        <v>1263687.5</v>
      </c>
      <c r="FI15" s="8">
        <f t="array" ref="FI15">FH15/INDEX(Exch_rates,MATCH($A15,Exch_regions2,0),MATCH(FH$1,Exch_months2,0))</f>
        <v>57.440340909090907</v>
      </c>
      <c r="FJ15" s="7">
        <v>1316796.875</v>
      </c>
      <c r="FK15" s="8">
        <f t="array" ref="FK15">FJ15/INDEX(Exch_rates,MATCH($A15,Exch_regions2,0),MATCH(FJ$1,Exch_months2,0))</f>
        <v>59.854403409090907</v>
      </c>
      <c r="FL15" s="7">
        <v>1026171.875</v>
      </c>
      <c r="FM15" s="8">
        <f t="array" ref="FM15">FL15/INDEX(Exch_rates,MATCH($A15,Exch_regions2,0),MATCH(FL$1,Exch_months2,0))</f>
        <v>46.120084269662918</v>
      </c>
      <c r="FN15" s="7">
        <v>898625</v>
      </c>
      <c r="FO15" s="8">
        <f t="array" ref="FO15">FN15/INDEX(Exch_rates,MATCH($A15,Exch_regions2,0),MATCH(FN$1,Exch_months2,0))</f>
        <v>42.791666666666664</v>
      </c>
      <c r="FP15" s="7">
        <v>848156.25</v>
      </c>
      <c r="FQ15" s="8">
        <f t="array" ref="FQ15">FP15/INDEX(Exch_rates,MATCH($A15,Exch_regions2,0),MATCH(FP$1,Exch_months2,0))</f>
        <v>38.55255681818182</v>
      </c>
      <c r="FR15" s="7">
        <v>960062.5</v>
      </c>
      <c r="FS15" s="8">
        <f t="array" ref="FS15">FR15/INDEX(Exch_rates,MATCH($A15,Exch_regions2,0),MATCH(FR$1,Exch_months2,0))</f>
        <v>41.072192513368982</v>
      </c>
      <c r="FT15" s="7">
        <v>857625</v>
      </c>
      <c r="FU15" s="8">
        <f t="array" ref="FU15">FT15/INDEX(Exch_rates,MATCH($A15,Exch_regions2,0),MATCH(FT$1,Exch_months2,0))</f>
        <v>36.966594827586206</v>
      </c>
      <c r="FV15" s="7">
        <v>947250</v>
      </c>
      <c r="FW15" s="8">
        <f t="array" ref="FW15">FV15/INDEX(Exch_rates,MATCH($A15,Exch_regions2,0),MATCH(FV$1,Exch_months2,0))</f>
        <v>40.567451820128483</v>
      </c>
      <c r="FX15" s="7">
        <v>739375</v>
      </c>
      <c r="FY15" s="8">
        <f t="array" ref="FY15">FX15/INDEX(Exch_rates,MATCH($A15,Exch_regions2,0),MATCH(FX$1,Exch_months2,0))</f>
        <v>31.597222222222221</v>
      </c>
      <c r="FZ15" s="7">
        <v>593850</v>
      </c>
      <c r="GA15" s="8">
        <f t="array" ref="GA15">FZ15/INDEX(Exch_rates,MATCH($A15,Exch_regions2,0),MATCH(FZ$1,Exch_months2,0))</f>
        <v>25.014743049705139</v>
      </c>
      <c r="GB15" s="7">
        <v>598000</v>
      </c>
      <c r="GC15" s="8">
        <f t="array" ref="GC15">GB15/INDEX(Exch_rates,MATCH($A15,Exch_regions2,0),MATCH(GB$1,Exch_months2,0))</f>
        <v>25.25871172122492</v>
      </c>
      <c r="GD15" s="7">
        <v>749375</v>
      </c>
      <c r="GE15" s="8">
        <f t="array" ref="GE15">GD15/INDEX(Exch_rates,MATCH($A15,Exch_regions2,0),MATCH(GD$1,Exch_months2,0))</f>
        <v>31.126687435098649</v>
      </c>
      <c r="GF15" s="7">
        <v>647625</v>
      </c>
      <c r="GG15" s="8">
        <f t="array" ref="GG15">GF15/INDEX(Exch_rates,MATCH($A15,Exch_regions2,0),MATCH(GF$1,Exch_months2,0))</f>
        <v>26.827879038939521</v>
      </c>
      <c r="GH15" s="7">
        <v>828375</v>
      </c>
      <c r="GI15" s="8">
        <f t="array" ref="GI15">GH15/INDEX(Exch_rates,MATCH($A15,Exch_regions2,0),MATCH(GH$1,Exch_months2,0))</f>
        <v>34.089506172839506</v>
      </c>
      <c r="GJ15" s="7">
        <v>837000</v>
      </c>
      <c r="GK15" s="8">
        <f t="array" ref="GK15">GJ15/INDEX(Exch_rates,MATCH($A15,Exch_regions2,0),MATCH(GJ$1,Exch_months2,0))</f>
        <v>34.444444444444443</v>
      </c>
      <c r="GL15" s="7">
        <v>820625</v>
      </c>
      <c r="GM15" s="8">
        <f t="array" ref="GM15">GL15/INDEX(Exch_rates,MATCH($A15,Exch_regions2,0),MATCH(GL$1,Exch_months2,0))</f>
        <v>33.666666666666664</v>
      </c>
      <c r="GN15" s="7">
        <v>1006000</v>
      </c>
      <c r="GO15" s="8">
        <f t="array" ref="GO15">GN15/INDEX(Exch_rates,MATCH($A15,Exch_regions2,0),MATCH(GN$1,Exch_months2,0))</f>
        <v>41.061224489795919</v>
      </c>
      <c r="GP15" s="7">
        <v>1033875</v>
      </c>
      <c r="GQ15" s="8">
        <f t="array" ref="GQ15">GP15/INDEX(Exch_rates,MATCH($A15,Exch_regions2,0),MATCH(GP$1,Exch_months2,0))</f>
        <v>42.371926229508198</v>
      </c>
      <c r="GR15" s="7">
        <v>1125875</v>
      </c>
      <c r="GS15" s="8">
        <f t="array" ref="GS15">GR15/INDEX(Exch_rates,MATCH($A15,Exch_regions2,0),MATCH(GR$1,Exch_months2,0))</f>
        <v>46.029231398201148</v>
      </c>
      <c r="GT15" s="7">
        <v>1220078.125</v>
      </c>
      <c r="GU15" s="8">
        <f t="array" ref="GU15">GT15/INDEX(Exch_rates,MATCH($A15,Exch_regions2,0),MATCH(GT$1,Exch_months2,0))</f>
        <v>49.90094580777096</v>
      </c>
      <c r="GV15" s="7">
        <v>1229187.5</v>
      </c>
      <c r="GW15" s="8">
        <f t="array" ref="GW15">GV15/INDEX(Exch_rates,MATCH($A15,Exch_regions2,0),MATCH(GV$1,Exch_months2,0))</f>
        <v>50.222165474974467</v>
      </c>
      <c r="GX15" s="7">
        <v>1232525</v>
      </c>
      <c r="GY15" s="8">
        <f t="array" ref="GY15">GX15/INDEX(Exch_rates,MATCH($A15,Exch_regions2,0),MATCH(GX$1,Exch_months2,0))</f>
        <v>49.77887722132472</v>
      </c>
      <c r="GZ15" s="7">
        <v>1227750</v>
      </c>
      <c r="HA15" s="8">
        <f t="array" ref="HA15">GZ15/INDEX(Exch_rates,MATCH($A15,Exch_regions2,0),MATCH(GZ$1,Exch_months2,0))</f>
        <v>49.011976047904191</v>
      </c>
      <c r="HB15" s="7">
        <v>1442975</v>
      </c>
      <c r="HC15" s="8">
        <f t="array" ref="HC15">HB15/INDEX(Exch_rates,MATCH($A15,Exch_regions2,0),MATCH(HB$1,Exch_months2,0))</f>
        <v>57.489043824701199</v>
      </c>
      <c r="HD15" s="7">
        <v>1593375</v>
      </c>
      <c r="HE15" s="8">
        <f t="array" ref="HE15">HD15/INDEX(Exch_rates,MATCH($A15,Exch_regions2,0),MATCH(HD$1,Exch_months2,0))</f>
        <v>63.041543026706229</v>
      </c>
      <c r="HF15" s="7">
        <v>1638750</v>
      </c>
      <c r="HG15" s="8">
        <f t="array" ref="HG15">HF15/INDEX(Exch_rates,MATCH($A15,Exch_regions2,0),MATCH(HF$1,Exch_months2,0))</f>
        <v>64.517716535433067</v>
      </c>
      <c r="HH15" s="7">
        <v>1403750</v>
      </c>
      <c r="HI15" s="8">
        <f t="array" ref="HI15">HH15/INDEX(Exch_rates,MATCH($A15,Exch_regions2,0),MATCH(HH$1,Exch_months2,0))</f>
        <v>55.396606156274665</v>
      </c>
      <c r="HJ15" s="7">
        <v>1114375</v>
      </c>
      <c r="HK15" s="8">
        <f t="array" ref="HK15">HJ15/INDEX(Exch_rates,MATCH($A15,Exch_regions2,0),MATCH(HJ$1,Exch_months2,0))</f>
        <v>44.090009891196836</v>
      </c>
      <c r="HL15" s="7">
        <v>1027250</v>
      </c>
      <c r="HM15" s="8">
        <f t="array" ref="HM15">HL15/INDEX(Exch_rates,MATCH($A15,Exch_regions2,0),MATCH(HL$1,Exch_months2,0))</f>
        <v>40.642927794263109</v>
      </c>
      <c r="HN15" s="8">
        <v>1033375</v>
      </c>
      <c r="HO15" s="8">
        <f t="array" ref="HO15">HN15/INDEX(Exch_rates,MATCH($A15,Exch_regions2,0),MATCH(HN$1,Exch_months2,0))</f>
        <v>40.748225552050471</v>
      </c>
      <c r="HP15" s="8">
        <v>1344312.5</v>
      </c>
      <c r="HQ15" s="8">
        <f t="array" ref="HQ15">HP15/INDEX(Exch_rates,MATCH($A15,Exch_regions2,0),MATCH(HP$1,Exch_months2,0))</f>
        <v>52.769872423945046</v>
      </c>
      <c r="HR15" s="8">
        <v>1403000</v>
      </c>
      <c r="HS15" s="8">
        <f t="array" ref="HS15">HR15/INDEX(Exch_rates,MATCH($A15,Exch_regions2,0),MATCH(HR$1,Exch_months2,0))</f>
        <v>54.8046875</v>
      </c>
      <c r="HT15" s="8">
        <v>1440375</v>
      </c>
      <c r="HU15" s="8">
        <f t="array" ref="HU15">HT15/INDEX(Exch_rates,MATCH($A15,Exch_regions2,0),MATCH(HT$1,Exch_months2,0))</f>
        <v>56.220725995316158</v>
      </c>
      <c r="HV15" s="8">
        <v>1445000</v>
      </c>
      <c r="HW15" s="8">
        <f t="array" ref="HW15">HV15/INDEX(Exch_rates,MATCH($A15,Exch_regions2,0),MATCH(HV$1,Exch_months2,0))</f>
        <v>56.254136333553937</v>
      </c>
      <c r="HX15" s="8">
        <v>1405075</v>
      </c>
      <c r="HY15" s="8">
        <f t="array" ref="HY15">HX15/INDEX(Exch_rates,MATCH($A15,Exch_regions2,0),MATCH(HX$1,Exch_months2,0))</f>
        <v>54.8857421875</v>
      </c>
      <c r="HZ15" s="8">
        <v>1383562.5</v>
      </c>
      <c r="IA15" s="8">
        <f t="array" ref="IA15">HZ15/INDEX(Exch_rates,MATCH($A15,Exch_regions2,0),MATCH(HZ$1,Exch_months2,0))</f>
        <v>54.125753070964713</v>
      </c>
      <c r="IB15" s="8">
        <v>1435687.5</v>
      </c>
      <c r="IC15" s="8">
        <f t="array" ref="IC15">IB15/INDEX(Exch_rates,MATCH($A15,Exch_regions2,0),MATCH(IB$1,Exch_months2,0))</f>
        <v>56.08154296875</v>
      </c>
      <c r="ID15" s="8">
        <v>1432250</v>
      </c>
      <c r="IE15" s="8">
        <f t="array" ref="IE15">ID15/INDEX(Exch_rates,MATCH($A15,Exch_regions2,0),MATCH(ID$1,Exch_months2,0))</f>
        <v>56.05675146771037</v>
      </c>
      <c r="IF15" s="8">
        <v>1435500</v>
      </c>
      <c r="IG15" s="8">
        <f t="array" ref="IG15">IF15/INDEX(Exch_rates,MATCH($A15,Exch_regions2,0),MATCH(IF$1,Exch_months2,0))</f>
        <v>55.91041869522882</v>
      </c>
      <c r="IH15" s="8">
        <v>1341062.5</v>
      </c>
      <c r="II15" s="8">
        <f t="array" ref="II15">IH15/INDEX(Exch_rates,MATCH($A15,Exch_regions2,0),MATCH(IH$1,Exch_months2,0))</f>
        <v>52.38525390625</v>
      </c>
      <c r="IJ15" s="8">
        <v>1347593.75</v>
      </c>
      <c r="IK15" s="8">
        <f t="array" ref="IK15">IJ15/INDEX(Exch_rates,MATCH($A15,Exch_regions2,0),MATCH(IJ$1,Exch_months2,0))</f>
        <v>52.5890243902439</v>
      </c>
      <c r="IL15" s="8">
        <v>1353800</v>
      </c>
      <c r="IM15" s="8">
        <f t="array" ref="IM15">IL15/INDEX(Exch_rates,MATCH($A15,Exch_regions2,0),MATCH(IL$1,Exch_months2,0))</f>
        <v>52.595182595182592</v>
      </c>
      <c r="IN15" s="8">
        <v>1501500</v>
      </c>
      <c r="IO15" s="8">
        <f t="array" ref="IO15">IN15/INDEX(Exch_rates,MATCH($A15,Exch_regions2,0),MATCH(IN$1,Exch_months2,0))</f>
        <v>58.882352941176471</v>
      </c>
      <c r="IP15" s="8">
        <v>1655300</v>
      </c>
      <c r="IQ15" s="8">
        <f t="array" ref="IQ15">IP15/INDEX(Exch_rates,MATCH($A15,Exch_regions2,0),MATCH(IP$1,Exch_months2,0))</f>
        <v>63.665384615384617</v>
      </c>
      <c r="IR15" s="8">
        <v>1657000</v>
      </c>
      <c r="IS15" s="8">
        <f t="array" ref="IS15">IR15/INDEX(Exch_rates,MATCH($A15,Exch_regions2,0),MATCH(IR$1,Exch_months2,0))</f>
        <v>64.853228962818008</v>
      </c>
      <c r="IT15" s="8">
        <v>1708062.5</v>
      </c>
      <c r="IU15" s="8">
        <f t="array" ref="IU15">IT15/INDEX(Exch_rates,MATCH($A15,Exch_regions2,0),MATCH(IT$1,Exch_months2,0))</f>
        <v>66.72119140625</v>
      </c>
      <c r="IV15" s="7">
        <v>1701175</v>
      </c>
      <c r="IW15" s="8">
        <f t="array" ref="IW15">IV15/INDEX(Exch_rates,MATCH($A15,Exch_regions2,0),MATCH(IV$1,Exch_months2,0))</f>
        <v>66.4521484375</v>
      </c>
      <c r="IX15" s="8">
        <v>1763750</v>
      </c>
      <c r="IY15" s="8">
        <f t="array" ref="IY15">IX15/INDEX(Exch_rates,MATCH($A15,Exch_regions2,0),MATCH(IX$1,Exch_months2,0))</f>
        <v>69.438976377952756</v>
      </c>
      <c r="IZ15" s="8">
        <v>1777500</v>
      </c>
      <c r="JA15" s="8">
        <f t="array" ref="JA15">IZ15/INDEX(Exch_rates,MATCH($A15,Exch_regions2,0),MATCH(IZ$1,Exch_months2,0))</f>
        <v>69.705882352941174</v>
      </c>
      <c r="JB15" s="8">
        <v>1959625</v>
      </c>
      <c r="JC15" s="8">
        <f t="array" ref="JC15">JB15/INDEX(Exch_rates,MATCH($A15,Exch_regions2,0),MATCH(JB$1,Exch_months2,0))</f>
        <v>76.667644757433493</v>
      </c>
      <c r="JD15" s="8">
        <v>2079156.25</v>
      </c>
      <c r="JE15" s="8">
        <f t="array" ref="JE15">JD15/INDEX(Exch_rates,MATCH($A15,Exch_regions2,0),MATCH(JD$1,Exch_months2,0))</f>
        <v>82.261374876360037</v>
      </c>
      <c r="JF15" s="8">
        <v>2080150</v>
      </c>
      <c r="JG15" s="8">
        <f t="array" ref="JG15">JF15/INDEX(Exch_rates,MATCH($A15,Exch_regions2,0),MATCH(JF$1,Exch_months2,0))</f>
        <v>80.876749611197511</v>
      </c>
      <c r="JH15" s="8">
        <v>1809125</v>
      </c>
      <c r="JI15" s="8">
        <f t="array" ref="JI15">JH15/INDEX(Exch_rates,MATCH($A15,Exch_regions2,0),MATCH(JH$1,Exch_months2,0))</f>
        <v>70.807240704500984</v>
      </c>
      <c r="JJ15" s="8">
        <v>1872562.5</v>
      </c>
      <c r="JK15" s="8">
        <f t="array" ref="JK15">JJ15/INDEX(Exch_rates,MATCH($A15,Exch_regions2,0),MATCH(JJ$1,Exch_months2,0))</f>
        <v>72.933300876338848</v>
      </c>
      <c r="JL15" s="8">
        <v>2079375</v>
      </c>
      <c r="JM15" s="8">
        <f t="array" ref="JM15">JL15/INDEX(Exch_rates,MATCH($A15,Exch_regions2,0),MATCH(JL$1,Exch_months2,0))</f>
        <v>79.975961538461533</v>
      </c>
      <c r="JN15" s="8">
        <v>2179750</v>
      </c>
      <c r="JO15" s="8">
        <f t="array" ref="JO15">JN15/INDEX(Exch_rates,MATCH($A15,Exch_regions2,0),MATCH(JN$1,Exch_months2,0))</f>
        <v>83.836538461538467</v>
      </c>
      <c r="JP15" s="8">
        <v>2202000</v>
      </c>
      <c r="JQ15" s="8">
        <f t="array" ref="JQ15">JP15/INDEX(Exch_rates,MATCH($A15,Exch_regions2,0),MATCH(JP$1,Exch_months2,0))</f>
        <v>83.726235741444867</v>
      </c>
      <c r="JR15" s="8">
        <v>2195875</v>
      </c>
      <c r="JS15" s="8">
        <f t="shared" si="0"/>
        <v>84.05263157894737</v>
      </c>
      <c r="JT15" s="8">
        <v>2242375</v>
      </c>
      <c r="JU15" s="8">
        <f t="shared" si="0"/>
        <v>87.524395003903194</v>
      </c>
      <c r="JV15" s="8">
        <v>1988750</v>
      </c>
      <c r="JW15" s="8">
        <f t="shared" si="0"/>
        <v>76.490384615384613</v>
      </c>
      <c r="JX15" s="8">
        <v>1895550</v>
      </c>
      <c r="JY15" s="8">
        <f t="shared" si="0"/>
        <v>72.515302218821731</v>
      </c>
      <c r="JZ15" s="8">
        <v>1997562.5</v>
      </c>
      <c r="KA15" s="8">
        <f t="shared" si="0"/>
        <v>75.522211720226849</v>
      </c>
      <c r="KB15" s="8">
        <v>1878250</v>
      </c>
      <c r="KC15" s="8">
        <f t="shared" si="0"/>
        <v>70.478424015009381</v>
      </c>
      <c r="KD15" s="8">
        <v>1532200</v>
      </c>
      <c r="KE15" s="8">
        <f t="shared" si="0"/>
        <v>57.515015015015017</v>
      </c>
      <c r="KF15" s="8">
        <v>1431750</v>
      </c>
      <c r="KG15" s="8">
        <f t="shared" si="0"/>
        <v>55.226615236258439</v>
      </c>
      <c r="KH15" s="8">
        <v>1529562.5</v>
      </c>
      <c r="KI15" s="8">
        <f t="shared" si="0"/>
        <v>59.574001947419667</v>
      </c>
      <c r="KJ15" s="8">
        <v>1528000</v>
      </c>
      <c r="KK15" s="8">
        <f t="shared" si="0"/>
        <v>59.6875</v>
      </c>
      <c r="KL15" s="8">
        <v>1533000</v>
      </c>
      <c r="KM15" s="8">
        <f t="shared" si="0"/>
        <v>59.326625386996902</v>
      </c>
      <c r="KN15" s="8">
        <v>1620250</v>
      </c>
      <c r="KO15" s="8">
        <f t="shared" si="0"/>
        <v>62.317307692307693</v>
      </c>
      <c r="KP15" s="8">
        <v>1527375</v>
      </c>
      <c r="KQ15" s="8">
        <f t="shared" si="0"/>
        <v>58.745192307692307</v>
      </c>
      <c r="KR15" s="8">
        <v>1715875</v>
      </c>
      <c r="KS15" s="8">
        <f t="shared" si="0"/>
        <v>65.995192307692307</v>
      </c>
      <c r="KT15" s="8">
        <v>1707750</v>
      </c>
      <c r="KU15" s="8">
        <f t="shared" si="4"/>
        <v>64.26152398871119</v>
      </c>
      <c r="KV15" s="8">
        <v>1719125</v>
      </c>
      <c r="KW15" s="8">
        <f t="shared" si="1"/>
        <v>64.338510479041915</v>
      </c>
      <c r="KX15" s="8">
        <v>2094781.25</v>
      </c>
      <c r="KY15" s="8">
        <f t="shared" si="1"/>
        <v>80.106357552581258</v>
      </c>
      <c r="KZ15" s="8">
        <v>2047375</v>
      </c>
      <c r="LA15" s="8">
        <f t="shared" si="1"/>
        <v>76.968984962406012</v>
      </c>
      <c r="LB15" s="8">
        <v>1925250</v>
      </c>
      <c r="LC15" s="8">
        <f t="shared" si="1"/>
        <v>72.106741573033702</v>
      </c>
      <c r="LD15" s="8">
        <v>1692875</v>
      </c>
      <c r="LE15" s="8">
        <f t="shared" si="1"/>
        <v>62.932156133828997</v>
      </c>
      <c r="LF15" s="8">
        <v>1546375</v>
      </c>
      <c r="LG15" s="8">
        <f t="shared" si="2"/>
        <v>57.379406307977739</v>
      </c>
      <c r="LH15" s="8">
        <v>1534000</v>
      </c>
      <c r="LI15" s="8">
        <f>LH15/INDEX(Exch_Rate_Data1,MATCH('Esssential Items CMB_Sorghum '!$A15,Exch_regions1,0),MATCH('Esssential Items CMB_Sorghum '!LH$1,exch_month4,0))</f>
        <v>56.920222634508349</v>
      </c>
      <c r="LJ15" s="8">
        <v>1588781.25</v>
      </c>
      <c r="LK15" s="8">
        <f>LJ15/INDEX(exch_Rate_Data2,MATCH('Esssential Items CMB_Sorghum '!$A15,Exch_regions1,0),MATCH('Esssential Items CMB_Sorghum '!LJ$1,exch_month5,0))</f>
        <v>58.952922077922075</v>
      </c>
      <c r="LL15" s="41">
        <v>1638875</v>
      </c>
      <c r="LM15" s="8">
        <f>LL15/INDEX(exch_Rate_Data3,MATCH('Esssential Items CMB_Sorghum '!$A15,Exch_regions1,0),MATCH('Esssential Items CMB_Sorghum '!LL$1,exch_month6,0))</f>
        <v>60.811688311688314</v>
      </c>
      <c r="LN15" s="7">
        <v>1645375</v>
      </c>
      <c r="LO15" s="7">
        <f>LN15/INDEX(Exchange_rate4,MATCH('Esssential Items CMB_Sorghum '!$A15,Exch_regions1,0),MATCH('Esssential Items CMB_Sorghum '!LN$1,exch_month7,0))</f>
        <v>61.052875695732837</v>
      </c>
      <c r="LP15" s="7">
        <v>1737000</v>
      </c>
      <c r="LQ15" s="7">
        <f>LP15/INDEX(Exchange_rate5,MATCH('Esssential Items CMB_Sorghum '!$A15,Exch_regions1,0),MATCH('Esssential Items CMB_Sorghum '!LP$1,exch_month8,0))</f>
        <v>64.452690166975884</v>
      </c>
      <c r="LR15" s="7">
        <v>1640250</v>
      </c>
      <c r="LS15" s="7">
        <f>LR15/INDEX(Exchange_rate6,MATCH('Esssential Items CMB_Sorghum '!$A15,Exch_regions1,0),MATCH('Esssential Items CMB_Sorghum '!LR$1,exch_month9,0))</f>
        <v>60.862708719851575</v>
      </c>
      <c r="LT15" s="7">
        <v>1835750</v>
      </c>
      <c r="LU15" s="7">
        <f>LT15/INDEX(Exchange_rate7,MATCH('Esssential Items CMB_Sorghum '!$A15,Exch_regions1,0),MATCH('Esssential Items CMB_Sorghum '!LT$1,exch_month10,0))</f>
        <v>68.754681647940075</v>
      </c>
      <c r="LV15" s="7">
        <v>1924875</v>
      </c>
      <c r="LW15" s="7">
        <f>LV15/INDEX(exchange_rates8,MATCH('Esssential Items CMB_Sorghum '!$A15,Exch_regions1,0),MATCH('Esssential Items CMB_Sorghum '!LV$1,exch_month11,0))</f>
        <v>72.092696629213478</v>
      </c>
      <c r="LX15" s="7">
        <v>1931275</v>
      </c>
      <c r="LY15" s="7">
        <f>LX15/INDEX(exchange_rates9,MATCH('Esssential Items CMB_Sorghum '!$A15,Exch_regions1,0),MATCH('Esssential Items CMB_Sorghum '!LX$1,exch_month12,0))</f>
        <v>72.332397003745314</v>
      </c>
      <c r="LZ15" s="7">
        <v>1933250</v>
      </c>
      <c r="MA15" s="7">
        <f>LZ15/INDEX(exchange_rates10,MATCH('Esssential Items CMB_Sorghum '!$A15,Exch_regions1,0),MATCH('Esssential Items CMB_Sorghum '!LZ$1,exch_month13,0))</f>
        <v>72.406367041198507</v>
      </c>
      <c r="MB15" s="7">
        <v>1738750</v>
      </c>
      <c r="MC15" s="7">
        <f>MB15/INDEX(exchange_rates11,MATCH('Esssential Items CMB_Sorghum '!$A15,Exch_regions1,0),MATCH('Esssential Items CMB_Sorghum '!MB$1,exch_month14,0))</f>
        <v>65.121722846441941</v>
      </c>
      <c r="MD15" s="7">
        <v>1734750</v>
      </c>
      <c r="ME15" s="7">
        <f>MD15/INDEX(exchange_rates12,MATCH('Esssential Items CMB_Sorghum '!$A15,Exch_regions1,0),MATCH('Esssential Items CMB_Sorghum '!MD$1,exch_month15,0))</f>
        <v>64.971910112359552</v>
      </c>
      <c r="MF15" s="7">
        <v>1679625</v>
      </c>
      <c r="MG15" s="7">
        <f>MF15/INDEX(exchange_rates13,MATCH('Esssential Items CMB_Sorghum '!$A15,Exch_regions1,0),MATCH('Esssential Items CMB_Sorghum '!MF$1,exch_month16,0))</f>
        <v>62.907303370786515</v>
      </c>
      <c r="MH15" s="7">
        <v>1810875</v>
      </c>
      <c r="MI15" s="7">
        <f>MH15/INDEX(exchange_rates14,MATCH('Esssential Items CMB_Sorghum '!$A15,Exch_regions1,0),MATCH('Esssential Items CMB_Sorghum '!MH$1,exch_month17,0))</f>
        <v>67.823033707865164</v>
      </c>
      <c r="MJ15" s="7">
        <v>1718000</v>
      </c>
      <c r="MK15" s="7">
        <f>MJ15/INDEX(exchange_rates15,MATCH('Esssential Items CMB_Sorghum '!$A15,Exch_regions1,0),MATCH('Esssential Items CMB_Sorghum '!MJ$1,exch_month18,0))</f>
        <v>64.344569288389508</v>
      </c>
      <c r="ML15" s="7">
        <v>1759500</v>
      </c>
      <c r="MM15" s="7">
        <f>ML15/INDEX(exchange_rates16,MATCH('Esssential Items CMB_Sorghum '!$A15,Exch_regions1,0),MATCH('Esssential Items CMB_Sorghum '!ML$1,exch_month19,0))</f>
        <v>65.898876404494388</v>
      </c>
      <c r="MN15" s="7">
        <v>1708250</v>
      </c>
      <c r="MO15" s="7">
        <f>MN15/INDEX(exchange_rates17,MATCH('Esssential Items CMB_Sorghum '!$A15,Exch_regions1,0),MATCH('Esssential Items CMB_Sorghum '!MN$1,exch_month20,0))</f>
        <v>63.979400749063672</v>
      </c>
      <c r="MP15" s="7">
        <v>1702375</v>
      </c>
      <c r="MQ15" s="7">
        <f>MP15/INDEX(exchange_rates18,MATCH('Esssential Items CMB_Sorghum '!$A15,Exch_regions1,0),MATCH('Esssential Items CMB_Sorghum '!MP$1,exch_month21,0))</f>
        <v>63.759363295880149</v>
      </c>
      <c r="MR15" s="7">
        <v>1612500</v>
      </c>
      <c r="MS15" s="7">
        <f>MR15/INDEX(exchange_rates19,MATCH('Esssential Items CMB_Sorghum '!$A15,Exch_regions1,0),MATCH('Esssential Items CMB_Sorghum '!MR$1,exch_month22,0))</f>
        <v>60.393258426966291</v>
      </c>
      <c r="MT15" s="40">
        <f t="shared" si="3"/>
        <v>1732722.5</v>
      </c>
      <c r="MU15" s="40">
        <f t="shared" si="3"/>
        <v>66.27918393349897</v>
      </c>
    </row>
    <row r="16" spans="1:359" x14ac:dyDescent="0.25">
      <c r="A16" s="14" t="s">
        <v>12</v>
      </c>
      <c r="B16" s="6">
        <v>1593440</v>
      </c>
      <c r="C16" s="8">
        <f t="array" ref="C16">B16/INDEX(Exch_rates,MATCH($A16,Exch_regions2,0),MATCH(B$1,Exch_months2,0))</f>
        <v>51.62109628093819</v>
      </c>
      <c r="D16" s="6">
        <v>1556750</v>
      </c>
      <c r="E16" s="8">
        <f t="array" ref="E16">D16/INDEX(Exch_rates,MATCH($A16,Exch_regions2,0),MATCH(D$1,Exch_months2,0))</f>
        <v>51.691791738610704</v>
      </c>
      <c r="F16" s="6">
        <v>1578550</v>
      </c>
      <c r="G16" s="8">
        <f t="array" ref="G16">F16/INDEX(Exch_rates,MATCH($A16,Exch_regions2,0),MATCH(F$1,Exch_months2,0))</f>
        <v>51.939655172413794</v>
      </c>
      <c r="H16" s="7">
        <v>1572900</v>
      </c>
      <c r="I16" s="8">
        <f t="array" ref="I16">H16/INDEX(Exch_rates,MATCH($A16,Exch_regions2,0),MATCH(H$1,Exch_months2,0))</f>
        <v>50.384393619065925</v>
      </c>
      <c r="J16" s="7">
        <v>1586290</v>
      </c>
      <c r="K16" s="8">
        <f t="array" ref="K16">J16/INDEX(Exch_rates,MATCH($A16,Exch_regions2,0),MATCH(J$1,Exch_months2,0))</f>
        <v>49.306539848315303</v>
      </c>
      <c r="L16" s="7">
        <v>2683350</v>
      </c>
      <c r="M16" s="8">
        <f t="array" ref="M16">L16/INDEX(Exch_rates,MATCH($A16,Exch_regions2,0),MATCH(L$1,Exch_months2,0))</f>
        <v>80.255720053835802</v>
      </c>
      <c r="N16" s="7">
        <v>2627250</v>
      </c>
      <c r="O16" s="8">
        <f t="array" ref="O16">N16/INDEX(Exch_rates,MATCH($A16,Exch_regions2,0),MATCH(N$1,Exch_months2,0))</f>
        <v>79.710254854368927</v>
      </c>
      <c r="P16" s="7">
        <v>2444625</v>
      </c>
      <c r="Q16" s="8">
        <f t="array" ref="Q16">P16/INDEX(Exch_rates,MATCH($A16,Exch_regions2,0),MATCH(P$1,Exch_months2,0))</f>
        <v>79.733365949119374</v>
      </c>
      <c r="R16" s="7">
        <v>2179770</v>
      </c>
      <c r="S16" s="8">
        <f t="array" ref="S16">R16/INDEX(Exch_rates,MATCH($A16,Exch_regions2,0),MATCH(R$1,Exch_months2,0))</f>
        <v>72.046603867129406</v>
      </c>
      <c r="T16" s="7">
        <v>2260705</v>
      </c>
      <c r="U16" s="8">
        <f t="array" ref="U16">T16/INDEX(Exch_rates,MATCH($A16,Exch_regions2,0),MATCH(T$1,Exch_months2,0))</f>
        <v>76.375168918918916</v>
      </c>
      <c r="V16" s="7">
        <v>2053645</v>
      </c>
      <c r="W16" s="8">
        <f t="array" ref="W16">V16/INDEX(Exch_rates,MATCH($A16,Exch_regions2,0),MATCH(V$1,Exch_months2,0))</f>
        <v>75.225091575091568</v>
      </c>
      <c r="X16" s="7">
        <v>1809525</v>
      </c>
      <c r="Y16" s="8">
        <f t="array" ref="Y16">X16/INDEX(Exch_rates,MATCH($A16,Exch_regions2,0),MATCH(X$1,Exch_months2,0))</f>
        <v>68.091251175917222</v>
      </c>
      <c r="Z16" s="15">
        <v>1578490</v>
      </c>
      <c r="AA16" s="8">
        <f t="array" ref="AA16">Z16/INDEX(Exch_rates,MATCH($A16,Exch_regions2,0),MATCH(Z$1,Exch_months2,0))</f>
        <v>65.448627581059796</v>
      </c>
      <c r="AB16" s="7">
        <v>1377655</v>
      </c>
      <c r="AC16" s="8">
        <f t="array" ref="AC16">AB16/INDEX(Exch_rates,MATCH($A16,Exch_regions2,0),MATCH(AB$1,Exch_months2,0))</f>
        <v>57.0103455410718</v>
      </c>
      <c r="AD16" s="7">
        <v>1195099.8</v>
      </c>
      <c r="AE16" s="8">
        <f t="array" ref="AE16">AD16/INDEX(Exch_rates,MATCH($A16,Exch_regions2,0),MATCH(AD$1,Exch_months2,0))</f>
        <v>52.927360496014174</v>
      </c>
      <c r="AF16" s="7">
        <v>1181275</v>
      </c>
      <c r="AG16" s="8">
        <f t="array" ref="AG16">AF16/INDEX(Exch_rates,MATCH($A16,Exch_regions2,0),MATCH(AF$1,Exch_months2,0))</f>
        <v>53.801922025869921</v>
      </c>
      <c r="AH16" s="7">
        <v>1171005</v>
      </c>
      <c r="AI16" s="8">
        <f t="array" ref="AI16">AH16/INDEX(Exch_rates,MATCH($A16,Exch_regions2,0),MATCH(AH$1,Exch_months2,0))</f>
        <v>53.384742331959586</v>
      </c>
      <c r="AJ16" s="7">
        <v>1151307.5</v>
      </c>
      <c r="AK16" s="8">
        <f t="array" ref="AK16">AJ16/INDEX(Exch_rates,MATCH($A16,Exch_regions2,0),MATCH(AJ$1,Exch_months2,0))</f>
        <v>51.954309566787003</v>
      </c>
      <c r="AL16" s="7">
        <v>1113641</v>
      </c>
      <c r="AM16" s="8">
        <f t="array" ref="AM16">AL16/INDEX(Exch_rates,MATCH($A16,Exch_regions2,0),MATCH(AL$1,Exch_months2,0))</f>
        <v>49.916674137158225</v>
      </c>
      <c r="AN16" s="7">
        <v>1176055</v>
      </c>
      <c r="AO16" s="8">
        <f t="array" ref="AO16">AN16/INDEX(Exch_rates,MATCH($A16,Exch_regions2,0),MATCH(AN$1,Exch_months2,0))</f>
        <v>52.397193138783692</v>
      </c>
      <c r="AP16" s="7">
        <v>1060870</v>
      </c>
      <c r="AQ16" s="8">
        <f t="array" ref="AQ16">AP16/INDEX(Exch_rates,MATCH($A16,Exch_regions2,0),MATCH(AP$1,Exch_months2,0))</f>
        <v>47.434384082271407</v>
      </c>
      <c r="AR16" s="7">
        <v>1098100</v>
      </c>
      <c r="AS16" s="8">
        <f t="array" ref="AS16">AR16/INDEX(Exch_rates,MATCH($A16,Exch_regions2,0),MATCH(AR$1,Exch_months2,0))</f>
        <v>48.56700574966829</v>
      </c>
      <c r="AT16" s="7">
        <v>1130420</v>
      </c>
      <c r="AU16" s="8">
        <f t="array" ref="AU16">AT16/INDEX(Exch_rates,MATCH($A16,Exch_regions2,0),MATCH(AT$1,Exch_months2,0))</f>
        <v>49.831165968701782</v>
      </c>
      <c r="AV16" s="7">
        <v>1205626</v>
      </c>
      <c r="AW16" s="8">
        <f t="array" ref="AW16">AV16/INDEX(Exch_rates,MATCH($A16,Exch_regions2,0),MATCH(AV$1,Exch_months2,0))</f>
        <v>54.543340571842201</v>
      </c>
      <c r="AX16" s="7">
        <v>1154610</v>
      </c>
      <c r="AY16" s="8">
        <f t="array" ref="AY16">AX16/INDEX(Exch_rates,MATCH($A16,Exch_regions2,0),MATCH(AX$1,Exch_months2,0))</f>
        <v>54.02290783526572</v>
      </c>
      <c r="AZ16" s="7">
        <v>1067815</v>
      </c>
      <c r="BA16" s="8">
        <f t="array" ref="BA16">AZ16/INDEX(Exch_rates,MATCH($A16,Exch_regions2,0),MATCH(AZ$1,Exch_months2,0))</f>
        <v>61.175307934689201</v>
      </c>
      <c r="BB16" s="7">
        <v>1073167.5</v>
      </c>
      <c r="BC16" s="8">
        <f t="array" ref="BC16">BB16/INDEX(Exch_rates,MATCH($A16,Exch_regions2,0),MATCH(BB$1,Exch_months2,0))</f>
        <v>65.17871242028545</v>
      </c>
      <c r="BD16" s="7">
        <v>1226350</v>
      </c>
      <c r="BE16" s="8">
        <f t="array" ref="BE16">BD16/INDEX(Exch_rates,MATCH($A16,Exch_regions2,0),MATCH(BD$1,Exch_months2,0))</f>
        <v>68.039835774522857</v>
      </c>
      <c r="BF16" s="7">
        <v>958745</v>
      </c>
      <c r="BG16" s="8">
        <f t="array" ref="BG16">BF16/INDEX(Exch_rates,MATCH($A16,Exch_regions2,0),MATCH(BF$1,Exch_months2,0))</f>
        <v>52.176598639455783</v>
      </c>
      <c r="BH16" s="7">
        <v>990180</v>
      </c>
      <c r="BI16" s="8">
        <f t="array" ref="BI16">BH16/INDEX(Exch_rates,MATCH($A16,Exch_regions2,0),MATCH(BH$1,Exch_months2,0))</f>
        <v>51.585308674133891</v>
      </c>
      <c r="BJ16" s="7">
        <v>977390</v>
      </c>
      <c r="BK16" s="8">
        <f t="array" ref="BK16">BJ16/INDEX(Exch_rates,MATCH($A16,Exch_regions2,0),MATCH(BJ$1,Exch_months2,0))</f>
        <v>49.917773237997956</v>
      </c>
      <c r="BL16" s="7">
        <v>1003570</v>
      </c>
      <c r="BM16" s="8">
        <f t="array" ref="BM16">BL16/INDEX(Exch_rates,MATCH($A16,Exch_regions2,0),MATCH(BL$1,Exch_months2,0))</f>
        <v>50.380020080321287</v>
      </c>
      <c r="BN16" s="7">
        <v>997890</v>
      </c>
      <c r="BO16" s="8">
        <f t="array" ref="BO16">BN16/INDEX(Exch_rates,MATCH($A16,Exch_regions2,0),MATCH(BN$1,Exch_months2,0))</f>
        <v>48.384891388673388</v>
      </c>
      <c r="BP16" s="7">
        <v>1128880</v>
      </c>
      <c r="BQ16" s="8">
        <f t="array" ref="BQ16">BP16/INDEX(Exch_rates,MATCH($A16,Exch_regions2,0),MATCH(BP$1,Exch_months2,0))</f>
        <v>54.8</v>
      </c>
      <c r="BR16" s="7">
        <v>1144307.5</v>
      </c>
      <c r="BS16" s="8">
        <f t="array" ref="BS16">BR16/INDEX(Exch_rates,MATCH($A16,Exch_regions2,0),MATCH(BR$1,Exch_months2,0))</f>
        <v>54.581803005008346</v>
      </c>
      <c r="BT16" s="7">
        <v>1160860</v>
      </c>
      <c r="BU16" s="8">
        <f t="array" ref="BU16">BT16/INDEX(Exch_rates,MATCH($A16,Exch_regions2,0),MATCH(BT$1,Exch_months2,0))</f>
        <v>55.384541984732827</v>
      </c>
      <c r="BV16" s="7">
        <v>1211120</v>
      </c>
      <c r="BW16" s="8">
        <f t="array" ref="BW16">BV16/INDEX(Exch_rates,MATCH($A16,Exch_regions2,0),MATCH(BV$1,Exch_months2,0))</f>
        <v>60.829733802109494</v>
      </c>
      <c r="BX16" s="7">
        <v>1151630</v>
      </c>
      <c r="BY16" s="8">
        <f t="array" ref="BY16">BX16/INDEX(Exch_rates,MATCH($A16,Exch_regions2,0),MATCH(BX$1,Exch_months2,0))</f>
        <v>61.998923283983849</v>
      </c>
      <c r="BZ16" s="7">
        <v>1153380</v>
      </c>
      <c r="CA16" s="8">
        <f t="array" ref="CA16">BZ16/INDEX(Exch_rates,MATCH($A16,Exch_regions2,0),MATCH(BZ$1,Exch_months2,0))</f>
        <v>59.293645897594075</v>
      </c>
      <c r="CB16" s="7">
        <v>1201750</v>
      </c>
      <c r="CC16" s="8">
        <f t="array" ref="CC16">CB16/INDEX(Exch_rates,MATCH($A16,Exch_regions2,0),MATCH(CB$1,Exch_months2,0))</f>
        <v>58.722208648912776</v>
      </c>
      <c r="CD16" s="7">
        <v>1253670</v>
      </c>
      <c r="CE16" s="8">
        <f t="array" ref="CE16">CD16/INDEX(Exch_rates,MATCH($A16,Exch_regions2,0),MATCH(CD$1,Exch_months2,0))</f>
        <v>59.962406015037601</v>
      </c>
      <c r="CF16" s="7">
        <v>1277260</v>
      </c>
      <c r="CG16" s="8">
        <f t="array" ref="CG16">CF16/INDEX(Exch_rates,MATCH($A16,Exch_regions2,0),MATCH(CF$1,Exch_months2,0))</f>
        <v>61.584378013500483</v>
      </c>
      <c r="CH16" s="7">
        <v>1303462.5</v>
      </c>
      <c r="CI16" s="8">
        <f t="array" ref="CI16">CH16/INDEX(Exch_rates,MATCH($A16,Exch_regions2,0),MATCH(CH$1,Exch_months2,0))</f>
        <v>62.878075253256149</v>
      </c>
      <c r="CJ16" s="7">
        <v>1271387.5</v>
      </c>
      <c r="CK16" s="8">
        <f t="array" ref="CK16">CJ16/INDEX(Exch_rates,MATCH($A16,Exch_regions2,0),MATCH(CJ$1,Exch_months2,0))</f>
        <v>61.479086073500966</v>
      </c>
      <c r="CL16" s="7">
        <v>1292380</v>
      </c>
      <c r="CM16" s="8">
        <f t="array" ref="CM16">CL16/INDEX(Exch_rates,MATCH($A16,Exch_regions2,0),MATCH(CL$1,Exch_months2,0))</f>
        <v>63.336437147757906</v>
      </c>
      <c r="CN16" s="7">
        <v>1299695</v>
      </c>
      <c r="CO16" s="8">
        <f t="array" ref="CO16">CN16/INDEX(Exch_rates,MATCH($A16,Exch_regions2,0),MATCH(CN$1,Exch_months2,0))</f>
        <v>61.176512120498941</v>
      </c>
      <c r="CP16" s="7">
        <v>1354487.5</v>
      </c>
      <c r="CQ16" s="8">
        <f t="array" ref="CQ16">CP16/INDEX(Exch_rates,MATCH($A16,Exch_regions2,0),MATCH(CP$1,Exch_months2,0))</f>
        <v>62.780417149478566</v>
      </c>
      <c r="CR16" s="7">
        <v>1166220</v>
      </c>
      <c r="CS16" s="8">
        <f t="array" ref="CS16">CR16/INDEX(Exch_rates,MATCH($A16,Exch_regions2,0),MATCH(CR$1,Exch_months2,0))</f>
        <v>54.192379182156131</v>
      </c>
      <c r="CT16" s="7">
        <v>953700</v>
      </c>
      <c r="CU16" s="8">
        <f t="array" ref="CU16">CT16/INDEX(Exch_rates,MATCH($A16,Exch_regions2,0),MATCH(CT$1,Exch_months2,0))</f>
        <v>43.463399961718302</v>
      </c>
      <c r="CV16" s="7">
        <v>1117850</v>
      </c>
      <c r="CW16" s="8">
        <f t="array" ref="CW16">CV16/INDEX(Exch_rates,MATCH($A16,Exch_regions2,0),MATCH(CV$1,Exch_months2,0))</f>
        <v>50.524293785310732</v>
      </c>
      <c r="CX16" s="7">
        <v>1020100</v>
      </c>
      <c r="CY16" s="8">
        <f t="array" ref="CY16">CX16/INDEX(Exch_rates,MATCH($A16,Exch_regions2,0),MATCH(CX$1,Exch_months2,0))</f>
        <v>46.05417607223476</v>
      </c>
      <c r="CZ16" s="7">
        <v>1000300</v>
      </c>
      <c r="DA16" s="8">
        <f t="array" ref="DA16">CZ16/INDEX(Exch_rates,MATCH($A16,Exch_regions2,0),MATCH(CZ$1,Exch_months2,0))</f>
        <v>45.160270880361175</v>
      </c>
      <c r="DB16" s="7">
        <v>1025500</v>
      </c>
      <c r="DC16" s="8">
        <f t="array" ref="DC16">DB16/INDEX(Exch_rates,MATCH($A16,Exch_regions2,0),MATCH(DB$1,Exch_months2,0))</f>
        <v>46.402714932126699</v>
      </c>
      <c r="DD16" s="7">
        <v>1019600</v>
      </c>
      <c r="DE16" s="8">
        <f t="array" ref="DE16">DD16/INDEX(Exch_rates,MATCH($A16,Exch_regions2,0),MATCH(DD$1,Exch_months2,0))</f>
        <v>45.927927927927925</v>
      </c>
      <c r="DF16" s="7">
        <v>1060100</v>
      </c>
      <c r="DG16" s="8">
        <f t="array" ref="DG16">DF16/INDEX(Exch_rates,MATCH($A16,Exch_regions2,0),MATCH(DF$1,Exch_months2,0))</f>
        <v>47.752252252252255</v>
      </c>
      <c r="DH16" s="7">
        <v>1066075</v>
      </c>
      <c r="DI16" s="8">
        <f t="array" ref="DI16">DH16/INDEX(Exch_rates,MATCH($A16,Exch_regions2,0),MATCH(DH$1,Exch_months2,0))</f>
        <v>47.38111111111111</v>
      </c>
      <c r="DJ16" s="7">
        <v>1006150</v>
      </c>
      <c r="DK16" s="8">
        <f t="array" ref="DK16">DJ16/INDEX(Exch_rates,MATCH($A16,Exch_regions2,0),MATCH(DJ$1,Exch_months2,0))</f>
        <v>44.129385964912281</v>
      </c>
      <c r="DL16" s="7">
        <v>1024650</v>
      </c>
      <c r="DM16" s="8">
        <f t="array" ref="DM16">DL16/INDEX(Exch_rates,MATCH($A16,Exch_regions2,0),MATCH(DL$1,Exch_months2,0))</f>
        <v>45.54</v>
      </c>
      <c r="DN16" s="7">
        <v>947350</v>
      </c>
      <c r="DO16" s="8">
        <f t="array" ref="DO16">DN16/INDEX(Exch_rates,MATCH($A16,Exch_regions2,0),MATCH(DN$1,Exch_months2,0))</f>
        <v>41.550438596491226</v>
      </c>
      <c r="DP16" s="7">
        <v>940850</v>
      </c>
      <c r="DQ16" s="8">
        <f t="array" ref="DQ16">DP16/INDEX(Exch_rates,MATCH($A16,Exch_regions2,0),MATCH(DP$1,Exch_months2,0))</f>
        <v>41.410651408450704</v>
      </c>
      <c r="DR16" s="7">
        <v>1011050</v>
      </c>
      <c r="DS16" s="8">
        <f t="array" ref="DS16">DR16/INDEX(Exch_rates,MATCH($A16,Exch_regions2,0),MATCH(DR$1,Exch_months2,0))</f>
        <v>44.618270079435128</v>
      </c>
      <c r="DT16" s="7">
        <v>962900</v>
      </c>
      <c r="DU16" s="8">
        <f t="array" ref="DU16">DT16/INDEX(Exch_rates,MATCH($A16,Exch_regions2,0),MATCH(DT$1,Exch_months2,0))</f>
        <v>42.986607142857146</v>
      </c>
      <c r="DV16" s="7">
        <v>999450</v>
      </c>
      <c r="DW16" s="8">
        <f t="array" ref="DW16">DV16/INDEX(Exch_rates,MATCH($A16,Exch_regions2,0),MATCH(DV$1,Exch_months2,0))</f>
        <v>43.266233766233768</v>
      </c>
      <c r="DX16" s="7">
        <v>1008750</v>
      </c>
      <c r="DY16" s="8">
        <f t="array" ref="DY16">DX16/INDEX(Exch_rates,MATCH($A16,Exch_regions2,0),MATCH(DX$1,Exch_months2,0))</f>
        <v>43.555699481865283</v>
      </c>
      <c r="DZ16" s="7">
        <v>1390150</v>
      </c>
      <c r="EA16" s="8">
        <f t="array" ref="EA16">DZ16/INDEX(Exch_rates,MATCH($A16,Exch_regions2,0),MATCH(DZ$1,Exch_months2,0))</f>
        <v>60.44130434782609</v>
      </c>
      <c r="EB16" s="7">
        <v>1195300</v>
      </c>
      <c r="EC16" s="8">
        <f t="array" ref="EC16">EB16/INDEX(Exch_rates,MATCH($A16,Exch_regions2,0),MATCH(EB$1,Exch_months2,0))</f>
        <v>51.744588744588746</v>
      </c>
      <c r="ED16" s="7">
        <v>1187750</v>
      </c>
      <c r="EE16" s="8">
        <f t="array" ref="EE16">ED16/INDEX(Exch_rates,MATCH($A16,Exch_regions2,0),MATCH(ED$1,Exch_months2,0))</f>
        <v>51.641304347826086</v>
      </c>
      <c r="EF16" s="7">
        <v>1005450</v>
      </c>
      <c r="EG16" s="8">
        <f t="array" ref="EG16">EF16/INDEX(Exch_rates,MATCH($A16,Exch_regions2,0),MATCH(EF$1,Exch_months2,0))</f>
        <v>43.71521739130435</v>
      </c>
      <c r="EH16" s="7">
        <v>1013700</v>
      </c>
      <c r="EI16" s="8">
        <f t="array" ref="EI16">EH16/INDEX(Exch_rates,MATCH($A16,Exch_regions2,0),MATCH(EH$1,Exch_months2,0))</f>
        <v>43.883116883116884</v>
      </c>
      <c r="EJ16" s="7">
        <v>1113200</v>
      </c>
      <c r="EK16" s="8">
        <f t="array" ref="EK16">EJ16/INDEX(Exch_rates,MATCH($A16,Exch_regions2,0),MATCH(EJ$1,Exch_months2,0))</f>
        <v>48.4</v>
      </c>
      <c r="EL16" s="7">
        <v>1112600</v>
      </c>
      <c r="EM16" s="8">
        <f t="array" ref="EM16">EL16/INDEX(Exch_rates,MATCH($A16,Exch_regions2,0),MATCH(EL$1,Exch_months2,0))</f>
        <v>48.373913043478261</v>
      </c>
      <c r="EN16" s="7">
        <v>1296462.5</v>
      </c>
      <c r="EO16" s="8">
        <f t="array" ref="EO16">EN16/INDEX(Exch_rates,MATCH($A16,Exch_regions2,0),MATCH(EN$1,Exch_months2,0))</f>
        <v>55.882004310344826</v>
      </c>
      <c r="EP16" s="7">
        <v>1043016</v>
      </c>
      <c r="EQ16" s="8">
        <f t="array" ref="EQ16">EP16/INDEX(Exch_rates,MATCH($A16,Exch_regions2,0),MATCH(EP$1,Exch_months2,0))</f>
        <v>45.074157303370789</v>
      </c>
      <c r="ER16" s="7">
        <v>1127700</v>
      </c>
      <c r="ES16" s="8">
        <f t="array" ref="ES16">ER16/INDEX(Exch_rates,MATCH($A16,Exch_regions2,0),MATCH(ER$1,Exch_months2,0))</f>
        <v>50.231625835189313</v>
      </c>
      <c r="ET16" s="7">
        <v>1186208</v>
      </c>
      <c r="EU16" s="8">
        <f t="array" ref="EU16">ET16/INDEX(Exch_rates,MATCH($A16,Exch_regions2,0),MATCH(ET$1,Exch_months2,0))</f>
        <v>53.193183856502245</v>
      </c>
      <c r="EV16" s="7">
        <v>1287458</v>
      </c>
      <c r="EW16" s="8">
        <f t="array" ref="EW16">EV16/INDEX(Exch_rates,MATCH($A16,Exch_regions2,0),MATCH(EV$1,Exch_months2,0))</f>
        <v>58.308786231884056</v>
      </c>
      <c r="EX16" s="7">
        <v>1362516</v>
      </c>
      <c r="EY16" s="8">
        <f t="array" ref="EY16">EX16/INDEX(Exch_rates,MATCH($A16,Exch_regions2,0),MATCH(EX$1,Exch_months2,0))</f>
        <v>60.880965147453082</v>
      </c>
      <c r="EZ16" s="7">
        <v>1523325</v>
      </c>
      <c r="FA16" s="8">
        <f t="array" ref="FA16">EZ16/INDEX(Exch_rates,MATCH($A16,Exch_regions2,0),MATCH(EZ$1,Exch_months2,0))</f>
        <v>67.403761061946909</v>
      </c>
      <c r="FB16" s="7">
        <v>1135000</v>
      </c>
      <c r="FC16" s="8">
        <f t="array" ref="FC16">FB16/INDEX(Exch_rates,MATCH($A16,Exch_regions2,0),MATCH(FB$1,Exch_months2,0))</f>
        <v>49.134199134199136</v>
      </c>
      <c r="FD16" s="7">
        <v>1043008</v>
      </c>
      <c r="FE16" s="8">
        <f t="array" ref="FE16">FD16/INDEX(Exch_rates,MATCH($A16,Exch_regions2,0),MATCH(FD$1,Exch_months2,0))</f>
        <v>45.348173913043482</v>
      </c>
      <c r="FF16" s="7">
        <v>878608</v>
      </c>
      <c r="FG16" s="8">
        <f t="array" ref="FG16">FF16/INDEX(Exch_rates,MATCH($A16,Exch_regions2,0),MATCH(FF$1,Exch_months2,0))</f>
        <v>38.200347826086954</v>
      </c>
      <c r="FH16" s="7">
        <v>887816</v>
      </c>
      <c r="FI16" s="8">
        <f t="array" ref="FI16">FH16/INDEX(Exch_rates,MATCH($A16,Exch_regions2,0),MATCH(FH$1,Exch_months2,0))</f>
        <v>38.433593073593073</v>
      </c>
      <c r="FJ16" s="7">
        <v>938800</v>
      </c>
      <c r="FK16" s="8">
        <f t="array" ref="FK16">FJ16/INDEX(Exch_rates,MATCH($A16,Exch_regions2,0),MATCH(FJ$1,Exch_months2,0))</f>
        <v>40.640692640692642</v>
      </c>
      <c r="FL16" s="7">
        <v>938158</v>
      </c>
      <c r="FM16" s="8">
        <f t="array" ref="FM16">FL16/INDEX(Exch_rates,MATCH($A16,Exch_regions2,0),MATCH(FL$1,Exch_months2,0))</f>
        <v>40.612900432900432</v>
      </c>
      <c r="FN16" s="7">
        <v>1001400</v>
      </c>
      <c r="FO16" s="8">
        <f t="array" ref="FO16">FN16/INDEX(Exch_rates,MATCH($A16,Exch_regions2,0),MATCH(FN$1,Exch_months2,0))</f>
        <v>43.350649350649348</v>
      </c>
      <c r="FP16" s="7">
        <v>1055966</v>
      </c>
      <c r="FQ16" s="8">
        <f t="array" ref="FQ16">FP16/INDEX(Exch_rates,MATCH($A16,Exch_regions2,0),MATCH(FP$1,Exch_months2,0))</f>
        <v>44.182677824267785</v>
      </c>
      <c r="FR16" s="7">
        <v>1126566</v>
      </c>
      <c r="FS16" s="8">
        <f t="array" ref="FS16">FR16/INDEX(Exch_rates,MATCH($A16,Exch_regions2,0),MATCH(FR$1,Exch_months2,0))</f>
        <v>46.940249999999999</v>
      </c>
      <c r="FT16" s="7">
        <v>1150750</v>
      </c>
      <c r="FU16" s="8">
        <f t="array" ref="FU16">FT16/INDEX(Exch_rates,MATCH($A16,Exch_regions2,0),MATCH(FT$1,Exch_months2,0))</f>
        <v>47.748962655601659</v>
      </c>
      <c r="FV16" s="7">
        <v>1222558</v>
      </c>
      <c r="FW16" s="8">
        <f t="array" ref="FW16">FV16/INDEX(Exch_rates,MATCH($A16,Exch_regions2,0),MATCH(FV$1,Exch_months2,0))</f>
        <v>50.728547717842325</v>
      </c>
      <c r="FX16" s="7">
        <v>1123372.5</v>
      </c>
      <c r="FY16" s="8">
        <f t="array" ref="FY16">FX16/INDEX(Exch_rates,MATCH($A16,Exch_regions2,0),MATCH(FX$1,Exch_months2,0))</f>
        <v>47.121329697986575</v>
      </c>
      <c r="FZ16" s="7">
        <v>926650</v>
      </c>
      <c r="GA16" s="8">
        <f t="array" ref="GA16">FZ16/INDEX(Exch_rates,MATCH($A16,Exch_regions2,0),MATCH(FZ$1,Exch_months2,0))</f>
        <v>38.450207468879668</v>
      </c>
      <c r="GB16" s="7">
        <v>902250</v>
      </c>
      <c r="GC16" s="8">
        <f t="array" ref="GC16">GB16/INDEX(Exch_rates,MATCH($A16,Exch_regions2,0),MATCH(GB$1,Exch_months2,0))</f>
        <v>37.7510460251046</v>
      </c>
      <c r="GD16" s="7">
        <v>904400</v>
      </c>
      <c r="GE16" s="8">
        <f t="array" ref="GE16">GD16/INDEX(Exch_rates,MATCH($A16,Exch_regions2,0),MATCH(GD$1,Exch_months2,0))</f>
        <v>37.68333333333333</v>
      </c>
      <c r="GF16" s="7">
        <v>901387.5</v>
      </c>
      <c r="GG16" s="8">
        <f t="array" ref="GG16">GF16/INDEX(Exch_rates,MATCH($A16,Exch_regions2,0),MATCH(GF$1,Exch_months2,0))</f>
        <v>37.518730489073882</v>
      </c>
      <c r="GH16" s="7">
        <v>912016</v>
      </c>
      <c r="GI16" s="8">
        <f t="array" ref="GI16">GH16/INDEX(Exch_rates,MATCH($A16,Exch_regions2,0),MATCH(GH$1,Exch_months2,0))</f>
        <v>37.686611570247933</v>
      </c>
      <c r="GJ16" s="7">
        <v>918808</v>
      </c>
      <c r="GK16" s="8">
        <f t="array" ref="GK16">GJ16/INDEX(Exch_rates,MATCH($A16,Exch_regions2,0),MATCH(GJ$1,Exch_months2,0))</f>
        <v>37.640639082343299</v>
      </c>
      <c r="GL16" s="7">
        <v>866358</v>
      </c>
      <c r="GM16" s="8">
        <f t="array" ref="GM16">GL16/INDEX(Exch_rates,MATCH($A16,Exch_regions2,0),MATCH(GL$1,Exch_months2,0))</f>
        <v>35.799917355371903</v>
      </c>
      <c r="GN16" s="7">
        <v>886158</v>
      </c>
      <c r="GO16" s="8">
        <f t="array" ref="GO16">GN16/INDEX(Exch_rates,MATCH($A16,Exch_regions2,0),MATCH(GN$1,Exch_months2,0))</f>
        <v>35.44632</v>
      </c>
      <c r="GP16" s="7">
        <v>917358</v>
      </c>
      <c r="GQ16" s="8">
        <f t="array" ref="GQ16">GP16/INDEX(Exch_rates,MATCH($A16,Exch_regions2,0),MATCH(GP$1,Exch_months2,0))</f>
        <v>36.952990936555892</v>
      </c>
      <c r="GR16" s="7">
        <v>887050</v>
      </c>
      <c r="GS16" s="8">
        <f t="array" ref="GS16">GR16/INDEX(Exch_rates,MATCH($A16,Exch_regions2,0),MATCH(GR$1,Exch_months2,0))</f>
        <v>35.76814516129032</v>
      </c>
      <c r="GT16" s="7">
        <v>894250</v>
      </c>
      <c r="GU16" s="8">
        <f t="array" ref="GU16">GT16/INDEX(Exch_rates,MATCH($A16,Exch_regions2,0),MATCH(GT$1,Exch_months2,0))</f>
        <v>35.985915492957744</v>
      </c>
      <c r="GV16" s="7">
        <v>924650</v>
      </c>
      <c r="GW16" s="8">
        <f t="array" ref="GW16">GV16/INDEX(Exch_rates,MATCH($A16,Exch_regions2,0),MATCH(GV$1,Exch_months2,0))</f>
        <v>36.94905094905095</v>
      </c>
      <c r="GX16" s="7">
        <v>971190</v>
      </c>
      <c r="GY16" s="8">
        <f t="array" ref="GY16">GX16/INDEX(Exch_rates,MATCH($A16,Exch_regions2,0),MATCH(GX$1,Exch_months2,0))</f>
        <v>38.692828685258966</v>
      </c>
      <c r="GZ16" s="7">
        <v>1108740</v>
      </c>
      <c r="HA16" s="8">
        <f t="array" ref="HA16">GZ16/INDEX(Exch_rates,MATCH($A16,Exch_regions2,0),MATCH(GZ$1,Exch_months2,0))</f>
        <v>45.440163934426231</v>
      </c>
      <c r="HB16" s="7">
        <v>1113140</v>
      </c>
      <c r="HC16" s="8">
        <f t="array" ref="HC16">HB16/INDEX(Exch_rates,MATCH($A16,Exch_regions2,0),MATCH(HB$1,Exch_months2,0))</f>
        <v>45.434285714285714</v>
      </c>
      <c r="HD16" s="7">
        <v>1297018</v>
      </c>
      <c r="HE16" s="8">
        <f t="array" ref="HE16">HD16/INDEX(Exch_rates,MATCH($A16,Exch_regions2,0),MATCH(HD$1,Exch_months2,0))</f>
        <v>52.404767676767676</v>
      </c>
      <c r="HF16" s="7">
        <v>1341108</v>
      </c>
      <c r="HG16" s="8">
        <f t="array" ref="HG16">HF16/INDEX(Exch_rates,MATCH($A16,Exch_regions2,0),MATCH(HF$1,Exch_months2,0))</f>
        <v>53.21857142857143</v>
      </c>
      <c r="HH16" s="7">
        <v>1382758</v>
      </c>
      <c r="HI16" s="8">
        <f t="array" ref="HI16">HH16/INDEX(Exch_rates,MATCH($A16,Exch_regions2,0),MATCH(HH$1,Exch_months2,0))</f>
        <v>54.439291338582677</v>
      </c>
      <c r="HJ16" s="7">
        <v>1244108</v>
      </c>
      <c r="HK16" s="8">
        <f t="array" ref="HK16">HJ16/INDEX(Exch_rates,MATCH($A16,Exch_regions2,0),MATCH(HJ$1,Exch_months2,0))</f>
        <v>49.369365079365082</v>
      </c>
      <c r="HL16" s="7">
        <v>959300</v>
      </c>
      <c r="HM16" s="8">
        <f t="array" ref="HM16">HL16/INDEX(Exch_rates,MATCH($A16,Exch_regions2,0),MATCH(HL$1,Exch_months2,0))</f>
        <v>37.916996047430828</v>
      </c>
      <c r="HN16" s="8">
        <v>914345.5</v>
      </c>
      <c r="HO16" s="8">
        <f t="array" ref="HO16">HN16/INDEX(Exch_rates,MATCH($A16,Exch_regions2,0),MATCH(HN$1,Exch_months2,0))</f>
        <v>35.71662109375</v>
      </c>
      <c r="HP16" s="8">
        <v>1110650</v>
      </c>
      <c r="HQ16" s="8">
        <f t="array" ref="HQ16">HP16/INDEX(Exch_rates,MATCH($A16,Exch_regions2,0),MATCH(HP$1,Exch_months2,0))</f>
        <v>43.384765625</v>
      </c>
      <c r="HR16" s="8">
        <v>1183052.5</v>
      </c>
      <c r="HS16" s="8">
        <f t="array" ref="HS16">HR16/INDEX(Exch_rates,MATCH($A16,Exch_regions2,0),MATCH(HR$1,Exch_months2,0))</f>
        <v>45.766054158607353</v>
      </c>
      <c r="HT16" s="8">
        <v>1123226</v>
      </c>
      <c r="HU16" s="8">
        <f t="array" ref="HU16">HT16/INDEX(Exch_rates,MATCH($A16,Exch_regions2,0),MATCH(HT$1,Exch_months2,0))</f>
        <v>43.201000000000001</v>
      </c>
      <c r="HV16" s="8">
        <v>1075058</v>
      </c>
      <c r="HW16" s="8">
        <f t="array" ref="HW16">HV16/INDEX(Exch_rates,MATCH($A16,Exch_regions2,0),MATCH(HV$1,Exch_months2,0))</f>
        <v>41.508030888030888</v>
      </c>
      <c r="HX16" s="8">
        <v>1027028.5</v>
      </c>
      <c r="HY16" s="8">
        <f t="array" ref="HY16">HX16/INDEX(Exch_rates,MATCH($A16,Exch_regions2,0),MATCH(HX$1,Exch_months2,0))</f>
        <v>39.65361003861004</v>
      </c>
      <c r="HZ16" s="8">
        <v>1147912.5</v>
      </c>
      <c r="IA16" s="8">
        <f t="array" ref="IA16">HZ16/INDEX(Exch_rates,MATCH($A16,Exch_regions2,0),MATCH(HZ$1,Exch_months2,0))</f>
        <v>44.150480769230768</v>
      </c>
      <c r="IB16" s="8">
        <v>1187545.5</v>
      </c>
      <c r="IC16" s="8">
        <f t="array" ref="IC16">IB16/INDEX(Exch_rates,MATCH($A16,Exch_regions2,0),MATCH(IB$1,Exch_months2,0))</f>
        <v>45.674826923076921</v>
      </c>
      <c r="ID16" s="8">
        <v>1096675</v>
      </c>
      <c r="IE16" s="8">
        <f t="array" ref="IE16">ID16/INDEX(Exch_rates,MATCH($A16,Exch_regions2,0),MATCH(ID$1,Exch_months2,0))</f>
        <v>42.09884836852207</v>
      </c>
      <c r="IF16" s="8">
        <v>1111557.5</v>
      </c>
      <c r="IG16" s="8">
        <f t="array" ref="IG16">IF16/INDEX(Exch_rates,MATCH($A16,Exch_regions2,0),MATCH(IF$1,Exch_months2,0))</f>
        <v>42.425858778625951</v>
      </c>
      <c r="IH16" s="8">
        <v>1096116</v>
      </c>
      <c r="II16" s="8">
        <f t="array" ref="II16">IH16/INDEX(Exch_rates,MATCH($A16,Exch_regions2,0),MATCH(IH$1,Exch_months2,0))</f>
        <v>41.519545454545458</v>
      </c>
      <c r="IJ16" s="8">
        <v>988562</v>
      </c>
      <c r="IK16" s="8">
        <f t="array" ref="IK16">IJ16/INDEX(Exch_rates,MATCH($A16,Exch_regions2,0),MATCH(IJ$1,Exch_months2,0))</f>
        <v>37.445530303030303</v>
      </c>
      <c r="IL16" s="8">
        <v>1192690</v>
      </c>
      <c r="IM16" s="8">
        <f t="array" ref="IM16">IL16/INDEX(Exch_rates,MATCH($A16,Exch_regions2,0),MATCH(IL$1,Exch_months2,0))</f>
        <v>45.246206373292871</v>
      </c>
      <c r="IN16" s="8">
        <v>1271562.5</v>
      </c>
      <c r="IO16" s="8">
        <f t="array" ref="IO16">IN16/INDEX(Exch_rates,MATCH($A16,Exch_regions2,0),MATCH(IN$1,Exch_months2,0))</f>
        <v>47.983490566037737</v>
      </c>
      <c r="IP16" s="8">
        <v>1323550</v>
      </c>
      <c r="IQ16" s="8">
        <f t="array" ref="IQ16">IP16/INDEX(Exch_rates,MATCH($A16,Exch_regions2,0),MATCH(IP$1,Exch_months2,0))</f>
        <v>50.134469696969695</v>
      </c>
      <c r="IR16" s="8">
        <v>1345216</v>
      </c>
      <c r="IS16" s="8">
        <f t="array" ref="IS16">IR16/INDEX(Exch_rates,MATCH($A16,Exch_regions2,0),MATCH(IR$1,Exch_months2,0))</f>
        <v>50.955151515151513</v>
      </c>
      <c r="IT16" s="8">
        <v>1399737.5</v>
      </c>
      <c r="IU16" s="8">
        <f t="array" ref="IU16">IT16/INDEX(Exch_rates,MATCH($A16,Exch_regions2,0),MATCH(IT$1,Exch_months2,0))</f>
        <v>53.020359848484851</v>
      </c>
      <c r="IV16" s="7">
        <v>1475876</v>
      </c>
      <c r="IW16" s="8">
        <f t="array" ref="IW16">IV16/INDEX(Exch_rates,MATCH($A16,Exch_regions2,0),MATCH(IV$1,Exch_months2,0))</f>
        <v>56.764461538461539</v>
      </c>
      <c r="IX16" s="8">
        <v>1489003.5</v>
      </c>
      <c r="IY16" s="8">
        <f t="array" ref="IY16">IX16/INDEX(Exch_rates,MATCH($A16,Exch_regions2,0),MATCH(IX$1,Exch_months2,0))</f>
        <v>56.616102661596955</v>
      </c>
      <c r="IZ16" s="8">
        <v>1602887.5</v>
      </c>
      <c r="JA16" s="8">
        <f t="array" ref="JA16">IZ16/INDEX(Exch_rates,MATCH($A16,Exch_regions2,0),MATCH(IZ$1,Exch_months2,0))</f>
        <v>60.258928571428569</v>
      </c>
      <c r="JB16" s="8">
        <v>1646498</v>
      </c>
      <c r="JC16" s="8">
        <f t="array" ref="JC16">JB16/INDEX(Exch_rates,MATCH($A16,Exch_regions2,0),MATCH(JB$1,Exch_months2,0))</f>
        <v>61.898421052631576</v>
      </c>
      <c r="JD16" s="8">
        <v>1697966</v>
      </c>
      <c r="JE16" s="8">
        <f t="array" ref="JE16">JD16/INDEX(Exch_rates,MATCH($A16,Exch_regions2,0),MATCH(JD$1,Exch_months2,0))</f>
        <v>63.833308270676689</v>
      </c>
      <c r="JF16" s="8">
        <v>1766996</v>
      </c>
      <c r="JG16" s="8">
        <f t="array" ref="JG16">JF16/INDEX(Exch_rates,MATCH($A16,Exch_regions2,0),MATCH(JF$1,Exch_months2,0))</f>
        <v>66.130089820359288</v>
      </c>
      <c r="JH16" s="8">
        <v>1804370.5</v>
      </c>
      <c r="JI16" s="8">
        <f t="array" ref="JI16">JH16/INDEX(Exch_rates,MATCH($A16,Exch_regions2,0),MATCH(JH$1,Exch_months2,0))</f>
        <v>66.828537037037037</v>
      </c>
      <c r="JJ16" s="8">
        <v>1954337.5</v>
      </c>
      <c r="JK16" s="8">
        <f t="array" ref="JK16">JJ16/INDEX(Exch_rates,MATCH($A16,Exch_regions2,0),MATCH(JJ$1,Exch_months2,0))</f>
        <v>71.982965009208101</v>
      </c>
      <c r="JL16" s="8">
        <v>1977800</v>
      </c>
      <c r="JM16" s="8">
        <f t="array" ref="JM16">JL16/INDEX(Exch_rates,MATCH($A16,Exch_regions2,0),MATCH(JL$1,Exch_months2,0))</f>
        <v>72.713235294117652</v>
      </c>
      <c r="JN16" s="8">
        <v>1970336</v>
      </c>
      <c r="JO16" s="8">
        <f t="array" ref="JO16">JN16/INDEX(Exch_rates,MATCH($A16,Exch_regions2,0),MATCH(JN$1,Exch_months2,0))</f>
        <v>72.975407407407403</v>
      </c>
      <c r="JP16" s="8">
        <v>2048558</v>
      </c>
      <c r="JQ16" s="8">
        <f t="array" ref="JQ16">JP16/INDEX(Exch_rates,MATCH($A16,Exch_regions2,0),MATCH(JP$1,Exch_months2,0))</f>
        <v>75.872518518518518</v>
      </c>
      <c r="JR16" s="8">
        <v>2050346.5</v>
      </c>
      <c r="JS16" s="8">
        <f t="shared" si="0"/>
        <v>75.380386029411767</v>
      </c>
      <c r="JT16" s="8">
        <v>1931246</v>
      </c>
      <c r="JU16" s="8">
        <f t="shared" si="0"/>
        <v>71.001691176470587</v>
      </c>
      <c r="JV16" s="8">
        <v>1878358</v>
      </c>
      <c r="JW16" s="8">
        <f t="shared" si="0"/>
        <v>69.057279411764711</v>
      </c>
      <c r="JX16" s="8">
        <v>1958266</v>
      </c>
      <c r="JY16" s="8">
        <f t="shared" si="0"/>
        <v>71.469562043795619</v>
      </c>
      <c r="JZ16" s="8">
        <v>1841487.5</v>
      </c>
      <c r="KA16" s="8">
        <f t="shared" si="0"/>
        <v>67.577522935779811</v>
      </c>
      <c r="KB16" s="8">
        <v>1805941</v>
      </c>
      <c r="KC16" s="8">
        <f t="shared" si="0"/>
        <v>66.394889705882349</v>
      </c>
      <c r="KD16" s="8">
        <v>1715510</v>
      </c>
      <c r="KE16" s="8">
        <f t="shared" si="0"/>
        <v>61.708992805755393</v>
      </c>
      <c r="KF16" s="8">
        <v>1605941</v>
      </c>
      <c r="KG16" s="8">
        <f t="shared" si="0"/>
        <v>57.767661870503595</v>
      </c>
      <c r="KH16" s="8">
        <v>1585066</v>
      </c>
      <c r="KI16" s="8">
        <f t="shared" si="0"/>
        <v>56.609499999999997</v>
      </c>
      <c r="KJ16" s="8">
        <v>1619075</v>
      </c>
      <c r="KK16" s="8">
        <f t="shared" si="0"/>
        <v>58.662137681159422</v>
      </c>
      <c r="KL16" s="8">
        <v>1612758</v>
      </c>
      <c r="KM16" s="8">
        <f t="shared" si="0"/>
        <v>58.012877697841724</v>
      </c>
      <c r="KN16" s="8">
        <v>1683383</v>
      </c>
      <c r="KO16" s="8">
        <f t="shared" si="0"/>
        <v>60.228372093023253</v>
      </c>
      <c r="KP16" s="8">
        <v>1411706</v>
      </c>
      <c r="KQ16" s="8">
        <f t="shared" si="0"/>
        <v>50.707830459770115</v>
      </c>
      <c r="KR16" s="8">
        <v>1394950</v>
      </c>
      <c r="KS16" s="8">
        <f t="shared" si="0"/>
        <v>49.81964285714286</v>
      </c>
      <c r="KT16" s="8">
        <v>1300808</v>
      </c>
      <c r="KU16" s="8">
        <f t="shared" si="4"/>
        <v>47.045497287522601</v>
      </c>
      <c r="KV16" s="8">
        <v>1365752.5</v>
      </c>
      <c r="KW16" s="8">
        <f t="shared" si="1"/>
        <v>49.772321428571431</v>
      </c>
      <c r="KX16" s="8">
        <v>1760833</v>
      </c>
      <c r="KY16" s="8">
        <f t="shared" si="1"/>
        <v>64.263978102189782</v>
      </c>
      <c r="KZ16" s="8">
        <v>1778508</v>
      </c>
      <c r="LA16" s="8">
        <f t="shared" si="1"/>
        <v>64.322169981916815</v>
      </c>
      <c r="LB16" s="8">
        <v>1458250</v>
      </c>
      <c r="LC16" s="8">
        <f t="shared" si="1"/>
        <v>52.455035971223019</v>
      </c>
      <c r="LD16" s="8">
        <v>1391066</v>
      </c>
      <c r="LE16" s="8">
        <f t="shared" si="1"/>
        <v>50.038345323741005</v>
      </c>
      <c r="LF16" s="8">
        <v>1386108</v>
      </c>
      <c r="LG16" s="8">
        <f t="shared" si="2"/>
        <v>50.221304347826084</v>
      </c>
      <c r="LH16" s="8">
        <v>1371566</v>
      </c>
      <c r="LI16" s="8">
        <f>LH16/INDEX(Exch_Rate_Data1,MATCH('Esssential Items CMB_Sorghum '!$A16,Exch_regions1,0),MATCH('Esssential Items CMB_Sorghum '!LH$1,exch_month4,0))</f>
        <v>49.425801801801803</v>
      </c>
      <c r="LJ16" s="8">
        <v>1842966</v>
      </c>
      <c r="LK16" s="8">
        <f>LJ16/INDEX(exch_Rate_Data2,MATCH('Esssential Items CMB_Sorghum '!$A16,Exch_regions1,0),MATCH('Esssential Items CMB_Sorghum '!LJ$1,exch_month5,0))</f>
        <v>66.413189189189183</v>
      </c>
      <c r="LL16" s="41">
        <v>1557950</v>
      </c>
      <c r="LM16" s="8">
        <f>LL16/INDEX(exch_Rate_Data3,MATCH('Esssential Items CMB_Sorghum '!$A16,Exch_regions1,0),MATCH('Esssential Items CMB_Sorghum '!LL$1,exch_month6,0))</f>
        <v>55.541889483065951</v>
      </c>
      <c r="LN16" s="7">
        <v>1698500</v>
      </c>
      <c r="LO16" s="7">
        <f>LN16/INDEX(Exchange_rate4,MATCH('Esssential Items CMB_Sorghum '!$A16,Exch_regions1,0),MATCH('Esssential Items CMB_Sorghum '!LN$1,exch_month7,0))</f>
        <v>61.097122302158276</v>
      </c>
      <c r="LP16" s="7">
        <v>1868662.5</v>
      </c>
      <c r="LQ16" s="7">
        <f>LP16/INDEX(Exchange_rate5,MATCH('Esssential Items CMB_Sorghum '!$A16,Exch_regions1,0),MATCH('Esssential Items CMB_Sorghum '!LP$1,exch_month8,0))</f>
        <v>66.812513966480452</v>
      </c>
      <c r="LR16" s="7">
        <v>1731678</v>
      </c>
      <c r="LS16" s="7">
        <f>LR16/INDEX(Exchange_rate6,MATCH('Esssential Items CMB_Sorghum '!$A16,Exch_regions1,0),MATCH('Esssential Items CMB_Sorghum '!LR$1,exch_month9,0))</f>
        <v>61.669444444444444</v>
      </c>
      <c r="LT16" s="7">
        <v>1815228.25</v>
      </c>
      <c r="LU16" s="7">
        <f>LT16/INDEX(Exchange_rate7,MATCH('Esssential Items CMB_Sorghum '!$A16,Exch_regions1,0),MATCH('Esssential Items CMB_Sorghum '!LT$1,exch_month10,0))</f>
        <v>64.369796099290781</v>
      </c>
      <c r="LV16" s="7">
        <v>1847166</v>
      </c>
      <c r="LW16" s="7">
        <f>LV16/INDEX(exchange_rates8,MATCH('Esssential Items CMB_Sorghum '!$A16,Exch_regions1,0),MATCH('Esssential Items CMB_Sorghum '!LV$1,exch_month11,0))</f>
        <v>64.926748681898061</v>
      </c>
      <c r="LX16" s="7">
        <v>1854628</v>
      </c>
      <c r="LY16" s="7">
        <f>LX16/INDEX(exchange_rates9,MATCH('Esssential Items CMB_Sorghum '!$A16,Exch_regions1,0),MATCH('Esssential Items CMB_Sorghum '!LX$1,exch_month12,0))</f>
        <v>65.534558303886925</v>
      </c>
      <c r="LZ16" s="7">
        <v>1851200</v>
      </c>
      <c r="MA16" s="7">
        <f>LZ16/INDEX(exchange_rates10,MATCH('Esssential Items CMB_Sorghum '!$A16,Exch_regions1,0),MATCH('Esssential Items CMB_Sorghum '!LZ$1,exch_month13,0))</f>
        <v>65.068541300527244</v>
      </c>
      <c r="MB16" s="7">
        <v>1857101.85</v>
      </c>
      <c r="MC16" s="7">
        <f>MB16/INDEX(exchange_rates11,MATCH('Esssential Items CMB_Sorghum '!$A16,Exch_regions1,0),MATCH('Esssential Items CMB_Sorghum '!MB$1,exch_month14,0))</f>
        <v>65.416708349771753</v>
      </c>
      <c r="MD16" s="7">
        <v>1437270</v>
      </c>
      <c r="ME16" s="7">
        <f>MD16/INDEX(exchange_rates12,MATCH('Esssential Items CMB_Sorghum '!$A16,Exch_regions1,0),MATCH('Esssential Items CMB_Sorghum '!MD$1,exch_month15,0))</f>
        <v>50.210305676855896</v>
      </c>
      <c r="MF16" s="7">
        <v>1385312.5</v>
      </c>
      <c r="MG16" s="7">
        <f>MF16/INDEX(exchange_rates13,MATCH('Esssential Items CMB_Sorghum '!$A16,Exch_regions1,0),MATCH('Esssential Items CMB_Sorghum '!MF$1,exch_month16,0))</f>
        <v>48.237214363438518</v>
      </c>
      <c r="MH16" s="7">
        <v>2114515</v>
      </c>
      <c r="MI16" s="7">
        <f>MH16/INDEX(exchange_rates14,MATCH('Esssential Items CMB_Sorghum '!$A16,Exch_regions1,0),MATCH('Esssential Items CMB_Sorghum '!MH$1,exch_month17,0))</f>
        <v>72.497657142857136</v>
      </c>
      <c r="MJ16" s="7">
        <v>2148366.6666666665</v>
      </c>
      <c r="MK16" s="7">
        <f>MJ16/INDEX(exchange_rates15,MATCH('Esssential Items CMB_Sorghum '!$A16,Exch_regions1,0),MATCH('Esssential Items CMB_Sorghum '!MJ$1,exch_month18,0))</f>
        <v>73.658285714285711</v>
      </c>
      <c r="ML16" s="7">
        <v>2174015</v>
      </c>
      <c r="MM16" s="7">
        <f>ML16/INDEX(exchange_rates16,MATCH('Esssential Items CMB_Sorghum '!$A16,Exch_regions1,0),MATCH('Esssential Items CMB_Sorghum '!ML$1,exch_month19,0))</f>
        <v>74.644291845493569</v>
      </c>
      <c r="MN16" s="7">
        <v>2117015</v>
      </c>
      <c r="MO16" s="7">
        <f>MN16/INDEX(exchange_rates17,MATCH('Esssential Items CMB_Sorghum '!$A16,Exch_regions1,0),MATCH('Esssential Items CMB_Sorghum '!MN$1,exch_month20,0))</f>
        <v>73.000517241379313</v>
      </c>
      <c r="MP16" s="7">
        <v>2261800</v>
      </c>
      <c r="MQ16" s="7">
        <f>MP16/INDEX(exchange_rates18,MATCH('Esssential Items CMB_Sorghum '!$A16,Exch_regions1,0),MATCH('Esssential Items CMB_Sorghum '!MP$1,exch_month21,0))</f>
        <v>76.671186440677971</v>
      </c>
      <c r="MR16" s="7">
        <v>2159890</v>
      </c>
      <c r="MS16" s="7">
        <f>MR16/INDEX(exchange_rates19,MATCH('Esssential Items CMB_Sorghum '!$A16,Exch_regions1,0),MATCH('Esssential Items CMB_Sorghum '!MR$1,exch_month22,0))</f>
        <v>72.297573221757318</v>
      </c>
      <c r="MT16" s="40">
        <f t="shared" si="3"/>
        <v>1585935.95</v>
      </c>
      <c r="MU16" s="40">
        <f t="shared" si="3"/>
        <v>58.30908701323267</v>
      </c>
    </row>
    <row r="17" spans="1:359" x14ac:dyDescent="0.25">
      <c r="A17" s="14" t="s">
        <v>13</v>
      </c>
      <c r="B17" s="7">
        <v>1520313.3333333333</v>
      </c>
      <c r="C17" s="8">
        <f t="array" ref="C17">B17/INDEX(Exch_rates,MATCH($A17,Exch_regions2,0),MATCH(B$1,Exch_months2,0))</f>
        <v>49.390890016920473</v>
      </c>
      <c r="D17" s="7">
        <v>1693341.6666666667</v>
      </c>
      <c r="E17" s="8">
        <f t="array" ref="E17">D17/INDEX(Exch_rates,MATCH($A17,Exch_regions2,0),MATCH(D$1,Exch_months2,0))</f>
        <v>56.645341138755313</v>
      </c>
      <c r="F17" s="7">
        <v>1807898.3333333333</v>
      </c>
      <c r="G17" s="8">
        <f t="array" ref="G17">F17/INDEX(Exch_rates,MATCH($A17,Exch_regions2,0),MATCH(F$1,Exch_months2,0))</f>
        <v>59.682369382455214</v>
      </c>
      <c r="H17" s="7">
        <v>2110544.1666666665</v>
      </c>
      <c r="I17" s="8">
        <f t="array" ref="I17">H17/INDEX(Exch_rates,MATCH($A17,Exch_regions2,0),MATCH(H$1,Exch_months2,0))</f>
        <v>67.087657676271604</v>
      </c>
      <c r="J17" s="7">
        <v>2453055</v>
      </c>
      <c r="K17" s="8">
        <f t="array" ref="K17">J17/INDEX(Exch_rates,MATCH($A17,Exch_regions2,0),MATCH(J$1,Exch_months2,0))</f>
        <v>75.131852986217453</v>
      </c>
      <c r="L17" s="7">
        <v>2600045.8333333335</v>
      </c>
      <c r="M17" s="8">
        <f t="array" ref="M17">L17/INDEX(Exch_rates,MATCH($A17,Exch_regions2,0),MATCH(L$1,Exch_months2,0))</f>
        <v>77.584359069998754</v>
      </c>
      <c r="N17" s="7">
        <v>2591545</v>
      </c>
      <c r="O17" s="8">
        <f t="array" ref="O17">N17/INDEX(Exch_rates,MATCH($A17,Exch_regions2,0),MATCH(N$1,Exch_months2,0))</f>
        <v>82.92944</v>
      </c>
      <c r="P17" s="7">
        <v>2386670</v>
      </c>
      <c r="Q17" s="8">
        <f t="array" ref="Q17">P17/INDEX(Exch_rates,MATCH($A17,Exch_regions2,0),MATCH(P$1,Exch_months2,0))</f>
        <v>77.995751633986927</v>
      </c>
      <c r="R17" s="7">
        <v>2069021.6666666667</v>
      </c>
      <c r="S17" s="8">
        <f t="array" ref="S17">R17/INDEX(Exch_rates,MATCH($A17,Exch_regions2,0),MATCH(R$1,Exch_months2,0))</f>
        <v>67.990032176353807</v>
      </c>
      <c r="T17" s="7">
        <v>2096840</v>
      </c>
      <c r="U17" s="8">
        <f t="array" ref="U17">T17/INDEX(Exch_rates,MATCH($A17,Exch_regions2,0),MATCH(T$1,Exch_months2,0))</f>
        <v>73.492749178532307</v>
      </c>
      <c r="V17" s="7">
        <v>1826908.3333333333</v>
      </c>
      <c r="W17" s="8">
        <f t="array" ref="W17">V17/INDEX(Exch_rates,MATCH($A17,Exch_regions2,0),MATCH(V$1,Exch_months2,0))</f>
        <v>71.293983739837401</v>
      </c>
      <c r="X17" s="7">
        <v>1576583.3333333333</v>
      </c>
      <c r="Y17" s="8">
        <f t="array" ref="Y17">X17/INDEX(Exch_rates,MATCH($A17,Exch_regions2,0),MATCH(X$1,Exch_months2,0))</f>
        <v>62.96888001331336</v>
      </c>
      <c r="Z17" s="15">
        <v>1407536.6666666667</v>
      </c>
      <c r="AA17" s="8">
        <f t="array" ref="AA17">Z17/INDEX(Exch_rates,MATCH($A17,Exch_regions2,0),MATCH(Z$1,Exch_months2,0))</f>
        <v>56.147062245491568</v>
      </c>
      <c r="AB17" s="7">
        <v>1088628.3333333333</v>
      </c>
      <c r="AC17" s="8">
        <f t="array" ref="AC17">AB17/INDEX(Exch_rates,MATCH($A17,Exch_regions2,0),MATCH(AB$1,Exch_months2,0))</f>
        <v>43.720013386880851</v>
      </c>
      <c r="AD17" s="7">
        <v>739573.33333333337</v>
      </c>
      <c r="AE17" s="8">
        <f t="array" ref="AE17">AD17/INDEX(Exch_rates,MATCH($A17,Exch_regions2,0),MATCH(AD$1,Exch_months2,0))</f>
        <v>32.155362318840581</v>
      </c>
      <c r="AF17" s="7">
        <v>707333.33333333337</v>
      </c>
      <c r="AG17" s="8">
        <f t="array" ref="AG17">AF17/INDEX(Exch_rates,MATCH($A17,Exch_regions2,0),MATCH(AF$1,Exch_months2,0))</f>
        <v>31.78133483103997</v>
      </c>
      <c r="AH17" s="7">
        <v>671731.66666666663</v>
      </c>
      <c r="AI17" s="8">
        <f t="array" ref="AI17">AH17/INDEX(Exch_rates,MATCH($A17,Exch_regions2,0),MATCH(AH$1,Exch_months2,0))</f>
        <v>29.954589371980674</v>
      </c>
      <c r="AJ17" s="7">
        <v>660745</v>
      </c>
      <c r="AK17" s="8">
        <f t="array" ref="AK17">AJ17/INDEX(Exch_rates,MATCH($A17,Exch_regions2,0),MATCH(AJ$1,Exch_months2,0))</f>
        <v>29.204198895027623</v>
      </c>
      <c r="AL17" s="7">
        <v>717746.66666666663</v>
      </c>
      <c r="AM17" s="8">
        <f t="array" ref="AM17">AL17/INDEX(Exch_rates,MATCH($A17,Exch_regions2,0),MATCH(AL$1,Exch_months2,0))</f>
        <v>32.14090866685325</v>
      </c>
      <c r="AN17" s="7">
        <v>738045</v>
      </c>
      <c r="AO17" s="8">
        <f t="array" ref="AO17">AN17/INDEX(Exch_rates,MATCH($A17,Exch_regions2,0),MATCH(AN$1,Exch_months2,0))</f>
        <v>32.96683417085427</v>
      </c>
      <c r="AP17" s="7">
        <v>688104.16666666663</v>
      </c>
      <c r="AQ17" s="8">
        <f t="array" ref="AQ17">AP17/INDEX(Exch_rates,MATCH($A17,Exch_regions2,0),MATCH(AP$1,Exch_months2,0))</f>
        <v>30.633463179373027</v>
      </c>
      <c r="AR17" s="7">
        <v>718305</v>
      </c>
      <c r="AS17" s="8">
        <f t="array" ref="AS17">AR17/INDEX(Exch_rates,MATCH($A17,Exch_regions2,0),MATCH(AR$1,Exch_months2,0))</f>
        <v>32.091184256084347</v>
      </c>
      <c r="AT17" s="7">
        <v>677729.16666666663</v>
      </c>
      <c r="AU17" s="8">
        <f t="array" ref="AU17">AT17/INDEX(Exch_rates,MATCH($A17,Exch_regions2,0),MATCH(AT$1,Exch_months2,0))</f>
        <v>30.315653318124717</v>
      </c>
      <c r="AV17" s="7">
        <v>664750</v>
      </c>
      <c r="AW17" s="8">
        <f t="array" ref="AW17">AV17/INDEX(Exch_rates,MATCH($A17,Exch_regions2,0),MATCH(AV$1,Exch_months2,0))</f>
        <v>29.656921063589316</v>
      </c>
      <c r="AX17" s="7">
        <v>678786.66666666663</v>
      </c>
      <c r="AY17" s="8">
        <f t="array" ref="AY17">AX17/INDEX(Exch_rates,MATCH($A17,Exch_regions2,0),MATCH(AX$1,Exch_months2,0))</f>
        <v>31.756101364522415</v>
      </c>
      <c r="AZ17" s="7">
        <v>606515.83333333337</v>
      </c>
      <c r="BA17" s="8">
        <f t="array" ref="BA17">AZ17/INDEX(Exch_rates,MATCH($A17,Exch_regions2,0),MATCH(AZ$1,Exch_months2,0))</f>
        <v>33.67194078186445</v>
      </c>
      <c r="BB17" s="7">
        <v>543465</v>
      </c>
      <c r="BC17" s="8">
        <f t="array" ref="BC17">BB17/INDEX(Exch_rates,MATCH($A17,Exch_regions2,0),MATCH(BB$1,Exch_months2,0))</f>
        <v>32.677339346110486</v>
      </c>
      <c r="BD17" s="7">
        <v>562171.66666666663</v>
      </c>
      <c r="BE17" s="8">
        <f t="array" ref="BE17">BD17/INDEX(Exch_rates,MATCH($A17,Exch_regions2,0),MATCH(BD$1,Exch_months2,0))</f>
        <v>32.073693719393333</v>
      </c>
      <c r="BF17" s="7">
        <v>610453.33333333337</v>
      </c>
      <c r="BG17" s="8">
        <f t="array" ref="BG17">BF17/INDEX(Exch_rates,MATCH($A17,Exch_regions2,0),MATCH(BF$1,Exch_months2,0))</f>
        <v>33.403739170086638</v>
      </c>
      <c r="BH17" s="7">
        <v>682350.83333333337</v>
      </c>
      <c r="BI17" s="8">
        <f t="array" ref="BI17">BH17/INDEX(Exch_rates,MATCH($A17,Exch_regions2,0),MATCH(BH$1,Exch_months2,0))</f>
        <v>36.031727172717275</v>
      </c>
      <c r="BJ17" s="7">
        <v>624048.33333333337</v>
      </c>
      <c r="BK17" s="8">
        <f t="array" ref="BK17">BJ17/INDEX(Exch_rates,MATCH($A17,Exch_regions2,0),MATCH(BJ$1,Exch_months2,0))</f>
        <v>32.576748232735184</v>
      </c>
      <c r="BL17" s="7">
        <v>641996.66666666663</v>
      </c>
      <c r="BM17" s="8">
        <f t="array" ref="BM17">BL17/INDEX(Exch_rates,MATCH($A17,Exch_regions2,0),MATCH(BL$1,Exch_months2,0))</f>
        <v>32.526746886214902</v>
      </c>
      <c r="BN17" s="7">
        <v>673166.66666666663</v>
      </c>
      <c r="BO17" s="8">
        <f t="array" ref="BO17">BN17/INDEX(Exch_rates,MATCH($A17,Exch_regions2,0),MATCH(BN$1,Exch_months2,0))</f>
        <v>32.151243781094529</v>
      </c>
      <c r="BP17" s="7">
        <v>721516.66666666663</v>
      </c>
      <c r="BQ17" s="8">
        <f t="array" ref="BQ17">BP17/INDEX(Exch_rates,MATCH($A17,Exch_regions2,0),MATCH(BP$1,Exch_months2,0))</f>
        <v>34.001727929626135</v>
      </c>
      <c r="BR17" s="7">
        <v>801680.83333333337</v>
      </c>
      <c r="BS17" s="8">
        <f t="array" ref="BS17">BR17/INDEX(Exch_rates,MATCH($A17,Exch_regions2,0),MATCH(BR$1,Exch_months2,0))</f>
        <v>38.513185128248246</v>
      </c>
      <c r="BT17" s="7">
        <v>861160</v>
      </c>
      <c r="BU17" s="8">
        <f t="array" ref="BU17">BT17/INDEX(Exch_rates,MATCH($A17,Exch_regions2,0),MATCH(BT$1,Exch_months2,0))</f>
        <v>41.867395928289277</v>
      </c>
      <c r="BV17" s="7">
        <v>904187.5</v>
      </c>
      <c r="BW17" s="8">
        <f t="array" ref="BW17">BV17/INDEX(Exch_rates,MATCH($A17,Exch_regions2,0),MATCH(BV$1,Exch_months2,0))</f>
        <v>44.513846153846153</v>
      </c>
      <c r="BX17" s="7">
        <v>827080</v>
      </c>
      <c r="BY17" s="8">
        <f t="array" ref="BY17">BX17/INDEX(Exch_rates,MATCH($A17,Exch_regions2,0),MATCH(BX$1,Exch_months2,0))</f>
        <v>45.226520847573482</v>
      </c>
      <c r="BZ17" s="7">
        <v>809711.5</v>
      </c>
      <c r="CA17" s="8">
        <f t="array" ref="CA17">BZ17/INDEX(Exch_rates,MATCH($A17,Exch_regions2,0),MATCH(BZ$1,Exch_months2,0))</f>
        <v>42.993721211155801</v>
      </c>
      <c r="CB17" s="7">
        <v>888850</v>
      </c>
      <c r="CC17" s="8">
        <f t="array" ref="CC17">CB17/INDEX(Exch_rates,MATCH($A17,Exch_regions2,0),MATCH(CB$1,Exch_months2,0))</f>
        <v>43.305724725943968</v>
      </c>
      <c r="CD17" s="7">
        <v>1037183.3333333334</v>
      </c>
      <c r="CE17" s="8">
        <f t="array" ref="CE17">CD17/INDEX(Exch_rates,MATCH($A17,Exch_regions2,0),MATCH(CD$1,Exch_months2,0))</f>
        <v>50.409882543539894</v>
      </c>
      <c r="CF17" s="7">
        <v>1050295</v>
      </c>
      <c r="CG17" s="8">
        <f t="array" ref="CG17">CF17/INDEX(Exch_rates,MATCH($A17,Exch_regions2,0),MATCH(CF$1,Exch_months2,0))</f>
        <v>50.861743341404356</v>
      </c>
      <c r="CH17" s="7">
        <v>1086399.1666666667</v>
      </c>
      <c r="CI17" s="8">
        <f t="array" ref="CI17">CH17/INDEX(Exch_rates,MATCH($A17,Exch_regions2,0),MATCH(CH$1,Exch_months2,0))</f>
        <v>52.631368591037543</v>
      </c>
      <c r="CJ17" s="7">
        <v>1094250</v>
      </c>
      <c r="CK17" s="8">
        <f t="array" ref="CK17">CJ17/INDEX(Exch_rates,MATCH($A17,Exch_regions2,0),MATCH(CJ$1,Exch_months2,0))</f>
        <v>52.894259818731115</v>
      </c>
      <c r="CL17" s="7">
        <v>1078687.5</v>
      </c>
      <c r="CM17" s="8">
        <f t="array" ref="CM17">CL17/INDEX(Exch_rates,MATCH($A17,Exch_regions2,0),MATCH(CL$1,Exch_months2,0))</f>
        <v>51.922382671480143</v>
      </c>
      <c r="CN17" s="7">
        <v>985328.125</v>
      </c>
      <c r="CO17" s="8">
        <f t="array" ref="CO17">CN17/INDEX(Exch_rates,MATCH($A17,Exch_regions2,0),MATCH(CN$1,Exch_months2,0))</f>
        <v>45.736147374528578</v>
      </c>
      <c r="CP17" s="7">
        <v>1146375</v>
      </c>
      <c r="CQ17" s="8">
        <f t="array" ref="CQ17">CP17/INDEX(Exch_rates,MATCH($A17,Exch_regions2,0),MATCH(CP$1,Exch_months2,0))</f>
        <v>52.390745501285345</v>
      </c>
      <c r="CR17" s="7">
        <v>1025730</v>
      </c>
      <c r="CS17" s="8">
        <f t="array" ref="CS17">CR17/INDEX(Exch_rates,MATCH($A17,Exch_regions2,0),MATCH(CR$1,Exch_months2,0))</f>
        <v>47.105855338691157</v>
      </c>
      <c r="CT17" s="7">
        <v>955989.375</v>
      </c>
      <c r="CU17" s="8">
        <f t="array" ref="CU17">CT17/INDEX(Exch_rates,MATCH($A17,Exch_regions2,0),MATCH(CT$1,Exch_months2,0))</f>
        <v>43.422975597015771</v>
      </c>
      <c r="CV17" s="7">
        <v>866846.25</v>
      </c>
      <c r="CW17" s="8">
        <f t="array" ref="CW17">CV17/INDEX(Exch_rates,MATCH($A17,Exch_regions2,0),MATCH(CV$1,Exch_months2,0))</f>
        <v>40.065458789272384</v>
      </c>
      <c r="CX17" s="7">
        <v>952531.25</v>
      </c>
      <c r="CY17" s="8">
        <f t="array" ref="CY17">CX17/INDEX(Exch_rates,MATCH($A17,Exch_regions2,0),MATCH(CX$1,Exch_months2,0))</f>
        <v>43.587624266413464</v>
      </c>
      <c r="CZ17" s="7">
        <v>996187.5</v>
      </c>
      <c r="DA17" s="8">
        <f t="array" ref="DA17">CZ17/INDEX(Exch_rates,MATCH($A17,Exch_regions2,0),MATCH(CZ$1,Exch_months2,0))</f>
        <v>45.136096417203767</v>
      </c>
      <c r="DB17" s="7">
        <v>966330</v>
      </c>
      <c r="DC17" s="8">
        <f t="array" ref="DC17">DB17/INDEX(Exch_rates,MATCH($A17,Exch_regions2,0),MATCH(DB$1,Exch_months2,0))</f>
        <v>43.326869402441346</v>
      </c>
      <c r="DD17" s="7">
        <v>935866.875</v>
      </c>
      <c r="DE17" s="8">
        <f t="array" ref="DE17">DD17/INDEX(Exch_rates,MATCH($A17,Exch_regions2,0),MATCH(DD$1,Exch_months2,0))</f>
        <v>41.896670397313933</v>
      </c>
      <c r="DF17" s="7">
        <v>920411.25</v>
      </c>
      <c r="DG17" s="8">
        <f t="array" ref="DG17">DF17/INDEX(Exch_rates,MATCH($A17,Exch_regions2,0),MATCH(DF$1,Exch_months2,0))</f>
        <v>41.11273031825796</v>
      </c>
      <c r="DH17" s="7">
        <v>843049.375</v>
      </c>
      <c r="DI17" s="8">
        <f t="array" ref="DI17">DH17/INDEX(Exch_rates,MATCH($A17,Exch_regions2,0),MATCH(DH$1,Exch_months2,0))</f>
        <v>37.657146845337799</v>
      </c>
      <c r="DJ17" s="7">
        <v>865531.25</v>
      </c>
      <c r="DK17" s="8">
        <f t="array" ref="DK17">DJ17/INDEX(Exch_rates,MATCH($A17,Exch_regions2,0),MATCH(DJ$1,Exch_months2,0))</f>
        <v>38.575208913649028</v>
      </c>
      <c r="DL17" s="7">
        <v>942187.5</v>
      </c>
      <c r="DM17" s="8">
        <f t="array" ref="DM17">DL17/INDEX(Exch_rates,MATCH($A17,Exch_regions2,0),MATCH(DL$1,Exch_months2,0))</f>
        <v>41.898276820455806</v>
      </c>
      <c r="DN17" s="7">
        <v>962685</v>
      </c>
      <c r="DO17" s="8">
        <f t="array" ref="DO17">DN17/INDEX(Exch_rates,MATCH($A17,Exch_regions2,0),MATCH(DN$1,Exch_months2,0))</f>
        <v>42.643853820598004</v>
      </c>
      <c r="DP17" s="7">
        <v>860086.25</v>
      </c>
      <c r="DQ17" s="8">
        <f t="array" ref="DQ17">DP17/INDEX(Exch_rates,MATCH($A17,Exch_regions2,0),MATCH(DP$1,Exch_months2,0))</f>
        <v>37.951958080529508</v>
      </c>
      <c r="DR17" s="7">
        <v>734250</v>
      </c>
      <c r="DS17" s="8">
        <f t="array" ref="DS17">DR17/INDEX(Exch_rates,MATCH($A17,Exch_regions2,0),MATCH(DR$1,Exch_months2,0))</f>
        <v>32.408275862068969</v>
      </c>
      <c r="DT17" s="7">
        <v>670653.75</v>
      </c>
      <c r="DU17" s="8">
        <f t="array" ref="DU17">DT17/INDEX(Exch_rates,MATCH($A17,Exch_regions2,0),MATCH(DT$1,Exch_months2,0))</f>
        <v>29.446926454445663</v>
      </c>
      <c r="DV17" s="7">
        <v>641087.5</v>
      </c>
      <c r="DW17" s="8">
        <f t="array" ref="DW17">DV17/INDEX(Exch_rates,MATCH($A17,Exch_regions2,0),MATCH(DV$1,Exch_months2,0))</f>
        <v>28.010376843255052</v>
      </c>
      <c r="DX17" s="7">
        <v>717596.25</v>
      </c>
      <c r="DY17" s="8">
        <f t="array" ref="DY17">DX17/INDEX(Exch_rates,MATCH($A17,Exch_regions2,0),MATCH(DX$1,Exch_months2,0))</f>
        <v>31.508068057080131</v>
      </c>
      <c r="DZ17" s="7">
        <v>735377.5</v>
      </c>
      <c r="EA17" s="8">
        <f t="array" ref="EA17">DZ17/INDEX(Exch_rates,MATCH($A17,Exch_regions2,0),MATCH(DZ$1,Exch_months2,0))</f>
        <v>32.271091607240812</v>
      </c>
      <c r="EB17" s="7">
        <v>773187.5</v>
      </c>
      <c r="EC17" s="8">
        <f t="array" ref="EC17">EB17/INDEX(Exch_rates,MATCH($A17,Exch_regions2,0),MATCH(EB$1,Exch_months2,0))</f>
        <v>33.69449165468253</v>
      </c>
      <c r="ED17" s="7">
        <v>789312.5</v>
      </c>
      <c r="EE17" s="8">
        <f t="array" ref="EE17">ED17/INDEX(Exch_rates,MATCH($A17,Exch_regions2,0),MATCH(ED$1,Exch_months2,0))</f>
        <v>34.178619756427608</v>
      </c>
      <c r="EF17" s="7">
        <v>787307.5</v>
      </c>
      <c r="EG17" s="8">
        <f t="array" ref="EG17">EF17/INDEX(Exch_rates,MATCH($A17,Exch_regions2,0),MATCH(EF$1,Exch_months2,0))</f>
        <v>34.027336574824417</v>
      </c>
      <c r="EH17" s="7">
        <v>615307.5</v>
      </c>
      <c r="EI17" s="8">
        <f t="array" ref="EI17">EH17/INDEX(Exch_rates,MATCH($A17,Exch_regions2,0),MATCH(EH$1,Exch_months2,0))</f>
        <v>26.708952794357028</v>
      </c>
      <c r="EJ17" s="7">
        <v>650243.75</v>
      </c>
      <c r="EK17" s="8">
        <f t="array" ref="EK17">EJ17/INDEX(Exch_rates,MATCH($A17,Exch_regions2,0),MATCH(EJ$1,Exch_months2,0))</f>
        <v>28.149080086580085</v>
      </c>
      <c r="EL17" s="7">
        <v>511432.5</v>
      </c>
      <c r="EM17" s="8">
        <f t="array" ref="EM17">EL17/INDEX(Exch_rates,MATCH($A17,Exch_regions2,0),MATCH(EL$1,Exch_months2,0))</f>
        <v>22.236195652173912</v>
      </c>
      <c r="EN17" s="7">
        <v>1152158.75</v>
      </c>
      <c r="EO17" s="8">
        <f t="array" ref="EO17">EN17/INDEX(Exch_rates,MATCH($A17,Exch_regions2,0),MATCH(EN$1,Exch_months2,0))</f>
        <v>48.563066385669124</v>
      </c>
      <c r="EP17" s="7">
        <v>1238622.5</v>
      </c>
      <c r="EQ17" s="8">
        <f t="array" ref="EQ17">EP17/INDEX(Exch_rates,MATCH($A17,Exch_regions2,0),MATCH(EP$1,Exch_months2,0))</f>
        <v>51.933857442348007</v>
      </c>
      <c r="ER17" s="7">
        <v>1074093.75</v>
      </c>
      <c r="ES17" s="8">
        <f t="array" ref="ES17">ER17/INDEX(Exch_rates,MATCH($A17,Exch_regions2,0),MATCH(ER$1,Exch_months2,0))</f>
        <v>47.937238493723846</v>
      </c>
      <c r="ET17" s="7">
        <v>1011651.25</v>
      </c>
      <c r="EU17" s="8">
        <f t="array" ref="EU17">ET17/INDEX(Exch_rates,MATCH($A17,Exch_regions2,0),MATCH(ET$1,Exch_months2,0))</f>
        <v>45.049874756470913</v>
      </c>
      <c r="EV17" s="7">
        <v>1221235</v>
      </c>
      <c r="EW17" s="8">
        <f t="array" ref="EW17">EV17/INDEX(Exch_rates,MATCH($A17,Exch_regions2,0),MATCH(EV$1,Exch_months2,0))</f>
        <v>53.154951033732317</v>
      </c>
      <c r="EX17" s="7">
        <v>1320911.25</v>
      </c>
      <c r="EY17" s="8">
        <f t="array" ref="EY17">EX17/INDEX(Exch_rates,MATCH($A17,Exch_regions2,0),MATCH(EX$1,Exch_months2,0))</f>
        <v>56.1194370685077</v>
      </c>
      <c r="EZ17" s="7">
        <v>1360601.25</v>
      </c>
      <c r="FA17" s="8">
        <f t="array" ref="FA17">EZ17/INDEX(Exch_rates,MATCH($A17,Exch_regions2,0),MATCH(EZ$1,Exch_months2,0))</f>
        <v>59.366293973275155</v>
      </c>
      <c r="FB17" s="7">
        <v>1362343.75</v>
      </c>
      <c r="FC17" s="8">
        <f t="array" ref="FC17">FB17/INDEX(Exch_rates,MATCH($A17,Exch_regions2,0),MATCH(FB$1,Exch_months2,0))</f>
        <v>59.232336956521742</v>
      </c>
      <c r="FD17" s="7">
        <v>1219500</v>
      </c>
      <c r="FE17" s="8">
        <f t="array" ref="FE17">FD17/INDEX(Exch_rates,MATCH($A17,Exch_regions2,0),MATCH(FD$1,Exch_months2,0))</f>
        <v>52.678185745140389</v>
      </c>
      <c r="FF17" s="7">
        <v>1019661.25</v>
      </c>
      <c r="FG17" s="8">
        <f t="array" ref="FG17">FF17/INDEX(Exch_rates,MATCH($A17,Exch_regions2,0),MATCH(FF$1,Exch_months2,0))</f>
        <v>44.04584233261339</v>
      </c>
      <c r="FH17" s="7">
        <v>1050130</v>
      </c>
      <c r="FI17" s="8">
        <f t="array" ref="FI17">FH17/INDEX(Exch_rates,MATCH($A17,Exch_regions2,0),MATCH(FH$1,Exch_months2,0))</f>
        <v>45.472476319350477</v>
      </c>
      <c r="FJ17" s="7">
        <v>1002783.75</v>
      </c>
      <c r="FK17" s="8">
        <f t="array" ref="FK17">FJ17/INDEX(Exch_rates,MATCH($A17,Exch_regions2,0),MATCH(FJ$1,Exch_months2,0))</f>
        <v>43.00332350576253</v>
      </c>
      <c r="FL17" s="7">
        <v>1002625</v>
      </c>
      <c r="FM17" s="8">
        <f t="array" ref="FM17">FL17/INDEX(Exch_rates,MATCH($A17,Exch_regions2,0),MATCH(FL$1,Exch_months2,0))</f>
        <v>42.79007735396106</v>
      </c>
      <c r="FN17" s="7">
        <v>940810</v>
      </c>
      <c r="FO17" s="8">
        <f t="array" ref="FO17">FN17/INDEX(Exch_rates,MATCH($A17,Exch_regions2,0),MATCH(FN$1,Exch_months2,0))</f>
        <v>40.388945532599948</v>
      </c>
      <c r="FP17" s="7">
        <v>809750</v>
      </c>
      <c r="FQ17" s="8">
        <f t="array" ref="FQ17">FP17/INDEX(Exch_rates,MATCH($A17,Exch_regions2,0),MATCH(FP$1,Exch_months2,0))</f>
        <v>34.613946032594178</v>
      </c>
      <c r="FR17" s="7">
        <v>813627.5</v>
      </c>
      <c r="FS17" s="8">
        <f t="array" ref="FS17">FR17/INDEX(Exch_rates,MATCH($A17,Exch_regions2,0),MATCH(FR$1,Exch_months2,0))</f>
        <v>34.668548601864181</v>
      </c>
      <c r="FT17" s="7">
        <v>824549.375</v>
      </c>
      <c r="FU17" s="8">
        <f t="array" ref="FU17">FT17/INDEX(Exch_rates,MATCH($A17,Exch_regions2,0),MATCH(FT$1,Exch_months2,0))</f>
        <v>35.350455519828508</v>
      </c>
      <c r="FV17" s="7">
        <v>870593.75</v>
      </c>
      <c r="FW17" s="8">
        <f t="array" ref="FW17">FV17/INDEX(Exch_rates,MATCH($A17,Exch_regions2,0),MATCH(FV$1,Exch_months2,0))</f>
        <v>37.364538626609445</v>
      </c>
      <c r="FX17" s="7">
        <v>794138.125</v>
      </c>
      <c r="FY17" s="8">
        <f t="array" ref="FY17">FX17/INDEX(Exch_rates,MATCH($A17,Exch_regions2,0),MATCH(FX$1,Exch_months2,0))</f>
        <v>33.928464619492658</v>
      </c>
      <c r="FZ17" s="7">
        <v>726796.875</v>
      </c>
      <c r="GA17" s="8">
        <f t="array" ref="GA17">FZ17/INDEX(Exch_rates,MATCH($A17,Exch_regions2,0),MATCH(FZ$1,Exch_months2,0))</f>
        <v>29.940139031925849</v>
      </c>
      <c r="GB17" s="7">
        <v>640377.5</v>
      </c>
      <c r="GC17" s="8">
        <f t="array" ref="GC17">GB17/INDEX(Exch_rates,MATCH($A17,Exch_regions2,0),MATCH(GB$1,Exch_months2,0))</f>
        <v>26.498287936938148</v>
      </c>
      <c r="GD17" s="7">
        <v>648060</v>
      </c>
      <c r="GE17" s="8">
        <f t="array" ref="GE17">GD17/INDEX(Exch_rates,MATCH($A17,Exch_regions2,0),MATCH(GD$1,Exch_months2,0))</f>
        <v>26.834782608695651</v>
      </c>
      <c r="GF17" s="7">
        <v>721533.75</v>
      </c>
      <c r="GG17" s="8">
        <f t="array" ref="GG17">GF17/INDEX(Exch_rates,MATCH($A17,Exch_regions2,0),MATCH(GF$1,Exch_months2,0))</f>
        <v>29.700385901723696</v>
      </c>
      <c r="GH17" s="7">
        <v>771828.125</v>
      </c>
      <c r="GI17" s="8">
        <f t="array" ref="GI17">GH17/INDEX(Exch_rates,MATCH($A17,Exch_regions2,0),MATCH(GH$1,Exch_months2,0))</f>
        <v>31.827963917525775</v>
      </c>
      <c r="GJ17" s="7">
        <v>810609.375</v>
      </c>
      <c r="GK17" s="8">
        <f t="array" ref="GK17">GJ17/INDEX(Exch_rates,MATCH($A17,Exch_regions2,0),MATCH(GJ$1,Exch_months2,0))</f>
        <v>33.221695696721312</v>
      </c>
      <c r="GL17" s="7">
        <v>830234.375</v>
      </c>
      <c r="GM17" s="8">
        <f t="array" ref="GM17">GL17/INDEX(Exch_rates,MATCH($A17,Exch_regions2,0),MATCH(GL$1,Exch_months2,0))</f>
        <v>34.025998975409834</v>
      </c>
      <c r="GN17" s="7">
        <v>808937.5</v>
      </c>
      <c r="GO17" s="8">
        <f t="array" ref="GO17">GN17/INDEX(Exch_rates,MATCH($A17,Exch_regions2,0),MATCH(GN$1,Exch_months2,0))</f>
        <v>33.043145264232834</v>
      </c>
      <c r="GP17" s="7">
        <v>794997.5</v>
      </c>
      <c r="GQ17" s="8">
        <f t="array" ref="GQ17">GP17/INDEX(Exch_rates,MATCH($A17,Exch_regions2,0),MATCH(GP$1,Exch_months2,0))</f>
        <v>32.391036414565825</v>
      </c>
      <c r="GR17" s="7">
        <v>856812.5</v>
      </c>
      <c r="GS17" s="8">
        <f t="array" ref="GS17">GR17/INDEX(Exch_rates,MATCH($A17,Exch_regions2,0),MATCH(GR$1,Exch_months2,0))</f>
        <v>34.688765182186238</v>
      </c>
      <c r="GT17" s="7">
        <v>855812.5</v>
      </c>
      <c r="GU17" s="8">
        <f t="array" ref="GU17">GT17/INDEX(Exch_rates,MATCH($A17,Exch_regions2,0),MATCH(GT$1,Exch_months2,0))</f>
        <v>34.700963000506846</v>
      </c>
      <c r="GV17" s="7">
        <v>821030</v>
      </c>
      <c r="GW17" s="8">
        <f t="array" ref="GW17">GV17/INDEX(Exch_rates,MATCH($A17,Exch_regions2,0),MATCH(GV$1,Exch_months2,0))</f>
        <v>33.122743318204741</v>
      </c>
      <c r="GX17" s="7">
        <v>862123.75</v>
      </c>
      <c r="GY17" s="8">
        <f t="array" ref="GY17">GX17/INDEX(Exch_rates,MATCH($A17,Exch_regions2,0),MATCH(GX$1,Exch_months2,0))</f>
        <v>34.597391522447957</v>
      </c>
      <c r="GZ17" s="7">
        <v>1043797.5</v>
      </c>
      <c r="HA17" s="8">
        <f t="array" ref="HA17">GZ17/INDEX(Exch_rates,MATCH($A17,Exch_regions2,0),MATCH(GZ$1,Exch_months2,0))</f>
        <v>41.909058971141782</v>
      </c>
      <c r="HB17" s="7">
        <v>1022065</v>
      </c>
      <c r="HC17" s="8">
        <f t="array" ref="HC17">HB17/INDEX(Exch_rates,MATCH($A17,Exch_regions2,0),MATCH(HB$1,Exch_months2,0))</f>
        <v>40.995337177237403</v>
      </c>
      <c r="HD17" s="7">
        <v>1028440</v>
      </c>
      <c r="HE17" s="8">
        <f t="array" ref="HE17">HD17/INDEX(Exch_rates,MATCH($A17,Exch_regions2,0),MATCH(HD$1,Exch_months2,0))</f>
        <v>40.690009891196837</v>
      </c>
      <c r="HF17" s="7">
        <v>1051406.25</v>
      </c>
      <c r="HG17" s="8">
        <f t="array" ref="HG17">HF17/INDEX(Exch_rates,MATCH($A17,Exch_regions2,0),MATCH(HF$1,Exch_months2,0))</f>
        <v>41.470275014051452</v>
      </c>
      <c r="HH17" s="7">
        <v>999968.75</v>
      </c>
      <c r="HI17" s="8">
        <f t="array" ref="HI17">HH17/INDEX(Exch_rates,MATCH($A17,Exch_regions2,0),MATCH(HH$1,Exch_months2,0))</f>
        <v>39.712817712470212</v>
      </c>
      <c r="HJ17" s="7">
        <v>901192.5</v>
      </c>
      <c r="HK17" s="8">
        <f t="array" ref="HK17">HJ17/INDEX(Exch_rates,MATCH($A17,Exch_regions2,0),MATCH(HJ$1,Exch_months2,0))</f>
        <v>35.197332448054993</v>
      </c>
      <c r="HL17" s="7">
        <v>800502.5</v>
      </c>
      <c r="HM17" s="8">
        <f t="array" ref="HM17">HL17/INDEX(Exch_rates,MATCH($A17,Exch_regions2,0),MATCH(HL$1,Exch_months2,0))</f>
        <v>31.193472966390647</v>
      </c>
      <c r="HN17" s="8">
        <v>729630</v>
      </c>
      <c r="HO17" s="8">
        <f t="array" ref="HO17">HN17/INDEX(Exch_rates,MATCH($A17,Exch_regions2,0),MATCH(HN$1,Exch_months2,0))</f>
        <v>28.36268221574344</v>
      </c>
      <c r="HP17" s="8">
        <v>752765.3125</v>
      </c>
      <c r="HQ17" s="8">
        <f t="array" ref="HQ17">HP17/INDEX(Exch_rates,MATCH($A17,Exch_regions2,0),MATCH(HP$1,Exch_months2,0))</f>
        <v>29.35472824762369</v>
      </c>
      <c r="HR17" s="8">
        <v>777531.25</v>
      </c>
      <c r="HS17" s="8">
        <f t="array" ref="HS17">HR17/INDEX(Exch_rates,MATCH($A17,Exch_regions2,0),MATCH(HR$1,Exch_months2,0))</f>
        <v>30.136870155038761</v>
      </c>
      <c r="HT17" s="8">
        <v>783335.625</v>
      </c>
      <c r="HU17" s="8">
        <f t="array" ref="HU17">HT17/INDEX(Exch_rates,MATCH($A17,Exch_regions2,0),MATCH(HT$1,Exch_months2,0))</f>
        <v>30.40604075691412</v>
      </c>
      <c r="HV17" s="8">
        <v>844497.5</v>
      </c>
      <c r="HW17" s="8">
        <f t="array" ref="HW17">HV17/INDEX(Exch_rates,MATCH($A17,Exch_regions2,0),MATCH(HV$1,Exch_months2,0))</f>
        <v>33.085112634671887</v>
      </c>
      <c r="HX17" s="8">
        <v>844294.375</v>
      </c>
      <c r="HY17" s="8">
        <f t="array" ref="HY17">HX17/INDEX(Exch_rates,MATCH($A17,Exch_regions2,0),MATCH(HX$1,Exch_months2,0))</f>
        <v>32.862577035355173</v>
      </c>
      <c r="HZ17" s="8">
        <v>845935</v>
      </c>
      <c r="IA17" s="8">
        <f t="array" ref="IA17">HZ17/INDEX(Exch_rates,MATCH($A17,Exch_regions2,0),MATCH(HZ$1,Exch_months2,0))</f>
        <v>33.247261115205106</v>
      </c>
      <c r="IB17" s="8">
        <v>872302.5</v>
      </c>
      <c r="IC17" s="8">
        <f t="array" ref="IC17">IB17/INDEX(Exch_rates,MATCH($A17,Exch_regions2,0),MATCH(IB$1,Exch_months2,0))</f>
        <v>34.252603885458491</v>
      </c>
      <c r="ID17" s="8">
        <v>892812.5</v>
      </c>
      <c r="IE17" s="8">
        <f t="array" ref="IE17">ID17/INDEX(Exch_rates,MATCH($A17,Exch_regions2,0),MATCH(ID$1,Exch_months2,0))</f>
        <v>34.78207937667397</v>
      </c>
      <c r="IF17" s="8">
        <v>894526.25</v>
      </c>
      <c r="IG17" s="8">
        <f t="array" ref="IG17">IF17/INDEX(Exch_rates,MATCH($A17,Exch_regions2,0),MATCH(IF$1,Exch_months2,0))</f>
        <v>34.651413906643427</v>
      </c>
      <c r="IH17" s="8">
        <v>1005453.125</v>
      </c>
      <c r="II17" s="8">
        <f t="array" ref="II17">IH17/INDEX(Exch_rates,MATCH($A17,Exch_regions2,0),MATCH(IH$1,Exch_months2,0))</f>
        <v>38.858091787439612</v>
      </c>
      <c r="IJ17" s="8">
        <v>983083.125</v>
      </c>
      <c r="IK17" s="8">
        <f t="array" ref="IK17">IJ17/INDEX(Exch_rates,MATCH($A17,Exch_regions2,0),MATCH(IJ$1,Exch_months2,0))</f>
        <v>37.938567293777133</v>
      </c>
      <c r="IL17" s="8">
        <v>995140.625</v>
      </c>
      <c r="IM17" s="8">
        <f t="array" ref="IM17">IL17/INDEX(Exch_rates,MATCH($A17,Exch_regions2,0),MATCH(IL$1,Exch_months2,0))</f>
        <v>38.366867469879516</v>
      </c>
      <c r="IN17" s="8">
        <v>1133033.75</v>
      </c>
      <c r="IO17" s="8">
        <f t="array" ref="IO17">IN17/INDEX(Exch_rates,MATCH($A17,Exch_regions2,0),MATCH(IN$1,Exch_months2,0))</f>
        <v>43.578221153846151</v>
      </c>
      <c r="IP17" s="8">
        <v>1133340</v>
      </c>
      <c r="IQ17" s="8">
        <f t="array" ref="IQ17">IP17/INDEX(Exch_rates,MATCH($A17,Exch_regions2,0),MATCH(IP$1,Exch_months2,0))</f>
        <v>43.792117465224109</v>
      </c>
      <c r="IR17" s="8">
        <v>1227419.375</v>
      </c>
      <c r="IS17" s="8">
        <f t="array" ref="IS17">IR17/INDEX(Exch_rates,MATCH($A17,Exch_regions2,0),MATCH(IR$1,Exch_months2,0))</f>
        <v>47.140446471435432</v>
      </c>
      <c r="IT17" s="8">
        <v>1331919.375</v>
      </c>
      <c r="IU17" s="8">
        <f t="array" ref="IU17">IT17/INDEX(Exch_rates,MATCH($A17,Exch_regions2,0),MATCH(IT$1,Exch_months2,0))</f>
        <v>51.400651230101303</v>
      </c>
      <c r="IV17" s="7">
        <v>1378637.5</v>
      </c>
      <c r="IW17" s="8">
        <f t="array" ref="IW17">IV17/INDEX(Exch_rates,MATCH($A17,Exch_regions2,0),MATCH(IV$1,Exch_months2,0))</f>
        <v>53.024519230769229</v>
      </c>
      <c r="IX17" s="8">
        <v>1306390.625</v>
      </c>
      <c r="IY17" s="8">
        <f t="array" ref="IY17">IX17/INDEX(Exch_rates,MATCH($A17,Exch_regions2,0),MATCH(IX$1,Exch_months2,0))</f>
        <v>50.245793269230766</v>
      </c>
      <c r="IZ17" s="8">
        <v>1294296.875</v>
      </c>
      <c r="JA17" s="8">
        <f t="array" ref="JA17">IZ17/INDEX(Exch_rates,MATCH($A17,Exch_regions2,0),MATCH(IZ$1,Exch_months2,0))</f>
        <v>49.78064903846154</v>
      </c>
      <c r="JB17" s="8">
        <v>1430150</v>
      </c>
      <c r="JC17" s="8">
        <f t="array" ref="JC17">JB17/INDEX(Exch_rates,MATCH($A17,Exch_regions2,0),MATCH(JB$1,Exch_months2,0))</f>
        <v>55.005769230769232</v>
      </c>
      <c r="JD17" s="8">
        <v>1563260</v>
      </c>
      <c r="JE17" s="8">
        <f t="array" ref="JE17">JD17/INDEX(Exch_rates,MATCH($A17,Exch_regions2,0),MATCH(JD$1,Exch_months2,0))</f>
        <v>60.125384615384618</v>
      </c>
      <c r="JF17" s="8">
        <v>1608808.75</v>
      </c>
      <c r="JG17" s="8">
        <f t="array" ref="JG17">JF17/INDEX(Exch_rates,MATCH($A17,Exch_regions2,0),MATCH(JF$1,Exch_months2,0))</f>
        <v>61.853469819300273</v>
      </c>
      <c r="JH17" s="8">
        <v>1639453.125</v>
      </c>
      <c r="JI17" s="8">
        <f t="array" ref="JI17">JH17/INDEX(Exch_rates,MATCH($A17,Exch_regions2,0),MATCH(JH$1,Exch_months2,0))</f>
        <v>63.07105073334936</v>
      </c>
      <c r="JJ17" s="8">
        <v>1790676.875</v>
      </c>
      <c r="JK17" s="8">
        <f t="array" ref="JK17">JJ17/INDEX(Exch_rates,MATCH($A17,Exch_regions2,0),MATCH(JJ$1,Exch_months2,0))</f>
        <v>68.624742514970066</v>
      </c>
      <c r="JL17" s="8">
        <v>1884067.5</v>
      </c>
      <c r="JM17" s="8">
        <f t="array" ref="JM17">JL17/INDEX(Exch_rates,MATCH($A17,Exch_regions2,0),MATCH(JL$1,Exch_months2,0))</f>
        <v>72.117416267942588</v>
      </c>
      <c r="JN17" s="8">
        <v>1897617.5</v>
      </c>
      <c r="JO17" s="8">
        <f t="array" ref="JO17">JN17/INDEX(Exch_rates,MATCH($A17,Exch_regions2,0),MATCH(JN$1,Exch_months2,0))</f>
        <v>72.608283910464891</v>
      </c>
      <c r="JP17" s="8">
        <v>1974583.125</v>
      </c>
      <c r="JQ17" s="8">
        <f t="array" ref="JQ17">JP17/INDEX(Exch_rates,MATCH($A17,Exch_regions2,0),MATCH(JP$1,Exch_months2,0))</f>
        <v>74.7417317246274</v>
      </c>
      <c r="JR17" s="8">
        <v>2085755</v>
      </c>
      <c r="JS17" s="8">
        <f t="shared" si="0"/>
        <v>79.005871212121207</v>
      </c>
      <c r="JT17" s="8">
        <v>2253980</v>
      </c>
      <c r="JU17" s="8">
        <f t="shared" si="0"/>
        <v>84.847731978166763</v>
      </c>
      <c r="JV17" s="8">
        <v>1930091.25</v>
      </c>
      <c r="JW17" s="8">
        <f t="shared" si="0"/>
        <v>71.750604089219337</v>
      </c>
      <c r="JX17" s="8">
        <v>1929271.25</v>
      </c>
      <c r="JY17" s="8">
        <f t="shared" si="0"/>
        <v>71.454490740740738</v>
      </c>
      <c r="JZ17" s="8">
        <v>1906593.4375</v>
      </c>
      <c r="KA17" s="8">
        <f t="shared" si="0"/>
        <v>70.28915898617511</v>
      </c>
      <c r="KB17" s="8">
        <v>1776096.25</v>
      </c>
      <c r="KC17" s="8">
        <f t="shared" si="0"/>
        <v>64.003468468468469</v>
      </c>
      <c r="KD17" s="8">
        <v>1659288.75</v>
      </c>
      <c r="KE17" s="8">
        <f t="shared" si="0"/>
        <v>59.260312499999998</v>
      </c>
      <c r="KF17" s="8">
        <v>1509908.75</v>
      </c>
      <c r="KG17" s="8">
        <f t="shared" si="0"/>
        <v>55.664838709677419</v>
      </c>
      <c r="KH17" s="8">
        <v>1457674.375</v>
      </c>
      <c r="KI17" s="8">
        <f t="shared" si="0"/>
        <v>54.942308054728429</v>
      </c>
      <c r="KJ17" s="8">
        <v>1399692.5</v>
      </c>
      <c r="KK17" s="8">
        <f t="shared" si="0"/>
        <v>53.006608346587896</v>
      </c>
      <c r="KL17" s="8">
        <v>1356640.625</v>
      </c>
      <c r="KM17" s="8">
        <f t="shared" si="0"/>
        <v>50.245949074074076</v>
      </c>
      <c r="KN17" s="8">
        <v>1361671.875</v>
      </c>
      <c r="KO17" s="8">
        <f t="shared" si="0"/>
        <v>50.316749501145516</v>
      </c>
      <c r="KP17" s="8">
        <v>1365937.5</v>
      </c>
      <c r="KQ17" s="8">
        <f t="shared" si="0"/>
        <v>50.590277777777779</v>
      </c>
      <c r="KR17" s="8">
        <v>1376093.75</v>
      </c>
      <c r="KS17" s="8">
        <f t="shared" si="0"/>
        <v>50.966435185185183</v>
      </c>
      <c r="KT17" s="8">
        <v>1390437.5</v>
      </c>
      <c r="KU17" s="8">
        <f t="shared" si="4"/>
        <v>51.43862602197477</v>
      </c>
      <c r="KV17" s="8">
        <v>1482975</v>
      </c>
      <c r="KW17" s="8">
        <f t="shared" si="1"/>
        <v>54.692052369537159</v>
      </c>
      <c r="KX17" s="8">
        <v>1550781.25</v>
      </c>
      <c r="KY17" s="8">
        <f t="shared" si="1"/>
        <v>56.867665933259993</v>
      </c>
      <c r="KZ17" s="8">
        <v>1592796.875</v>
      </c>
      <c r="LA17" s="8">
        <f t="shared" si="1"/>
        <v>57.270130698978861</v>
      </c>
      <c r="LB17" s="8">
        <v>1467887.5</v>
      </c>
      <c r="LC17" s="8">
        <f t="shared" si="1"/>
        <v>52.39648402641442</v>
      </c>
      <c r="LD17" s="8">
        <v>1330640.625</v>
      </c>
      <c r="LE17" s="8">
        <f t="shared" si="1"/>
        <v>47.42802341745081</v>
      </c>
      <c r="LF17" s="8">
        <v>1119687.5</v>
      </c>
      <c r="LG17" s="8">
        <f t="shared" si="2"/>
        <v>39.988839285714285</v>
      </c>
      <c r="LH17" s="8">
        <v>1054000</v>
      </c>
      <c r="LI17" s="8">
        <f>LH17/INDEX(Exch_Rate_Data1,MATCH('Esssential Items CMB_Sorghum '!$A17,Exch_regions1,0),MATCH('Esssential Items CMB_Sorghum '!LH$1,exch_month4,0))</f>
        <v>37.642857142857146</v>
      </c>
      <c r="LJ17" s="8">
        <v>1086062.5</v>
      </c>
      <c r="LK17" s="8">
        <f>LJ17/INDEX(exch_Rate_Data2,MATCH('Esssential Items CMB_Sorghum '!$A17,Exch_regions1,0),MATCH('Esssential Items CMB_Sorghum '!LJ$1,exch_month5,0))</f>
        <v>38.787946428571431</v>
      </c>
      <c r="LL17" s="41">
        <v>1152250</v>
      </c>
      <c r="LM17" s="8">
        <f>LL17/INDEX(exch_Rate_Data3,MATCH('Esssential Items CMB_Sorghum '!$A17,Exch_regions1,0),MATCH('Esssential Items CMB_Sorghum '!LL$1,exch_month6,0))</f>
        <v>41.151785714285715</v>
      </c>
      <c r="LN17" s="7">
        <v>1357737.5</v>
      </c>
      <c r="LO17" s="7">
        <f>LN17/INDEX(Exchange_rate4,MATCH('Esssential Items CMB_Sorghum '!$A17,Exch_regions1,0),MATCH('Esssential Items CMB_Sorghum '!LN$1,exch_month7,0))</f>
        <v>48.490625000000001</v>
      </c>
      <c r="LP17" s="7">
        <v>1183250</v>
      </c>
      <c r="LQ17" s="7">
        <f>LP17/INDEX(Exchange_rate5,MATCH('Esssential Items CMB_Sorghum '!$A17,Exch_regions1,0),MATCH('Esssential Items CMB_Sorghum '!LP$1,exch_month8,0))</f>
        <v>42.258928571428569</v>
      </c>
      <c r="LR17" s="7">
        <v>1171937.5</v>
      </c>
      <c r="LS17" s="7">
        <f>LR17/INDEX(Exchange_rate6,MATCH('Esssential Items CMB_Sorghum '!$A17,Exch_regions1,0),MATCH('Esssential Items CMB_Sorghum '!LR$1,exch_month9,0))</f>
        <v>42.53856624319419</v>
      </c>
      <c r="LT17" s="7">
        <v>1263125</v>
      </c>
      <c r="LU17" s="7">
        <f>LT17/INDEX(Exchange_rate7,MATCH('Esssential Items CMB_Sorghum '!$A17,Exch_regions1,0),MATCH('Esssential Items CMB_Sorghum '!LT$1,exch_month10,0))</f>
        <v>45.111607142857146</v>
      </c>
      <c r="LV17" s="7">
        <v>1263437.5</v>
      </c>
      <c r="LW17" s="7">
        <f>LV17/INDEX(exchange_rates8,MATCH('Esssential Items CMB_Sorghum '!$A17,Exch_regions1,0),MATCH('Esssential Items CMB_Sorghum '!LV$1,exch_month11,0))</f>
        <v>44.723451327433629</v>
      </c>
      <c r="LX17" s="7">
        <v>1355000</v>
      </c>
      <c r="LY17" s="7">
        <f>LX17/INDEX(exchange_rates9,MATCH('Esssential Items CMB_Sorghum '!$A17,Exch_regions1,0),MATCH('Esssential Items CMB_Sorghum '!LX$1,exch_month12,0))</f>
        <v>47.964601769911503</v>
      </c>
      <c r="LZ17" s="7">
        <v>1538687.5</v>
      </c>
      <c r="MA17" s="7">
        <f>LZ17/INDEX(exchange_rates10,MATCH('Esssential Items CMB_Sorghum '!$A17,Exch_regions1,0),MATCH('Esssential Items CMB_Sorghum '!LZ$1,exch_month13,0))</f>
        <v>53.989035087719301</v>
      </c>
      <c r="MB17" s="7">
        <v>1436488</v>
      </c>
      <c r="MC17" s="7">
        <f>MB17/INDEX(exchange_rates11,MATCH('Esssential Items CMB_Sorghum '!$A17,Exch_regions1,0),MATCH('Esssential Items CMB_Sorghum '!MB$1,exch_month14,0))</f>
        <v>50.44246824275092</v>
      </c>
      <c r="MD17" s="7">
        <v>1503487.5</v>
      </c>
      <c r="ME17" s="7">
        <f>MD17/INDEX(exchange_rates12,MATCH('Esssential Items CMB_Sorghum '!$A17,Exch_regions1,0),MATCH('Esssential Items CMB_Sorghum '!MD$1,exch_month15,0))</f>
        <v>54.179729729729729</v>
      </c>
      <c r="MF17" s="7">
        <v>1501312.5</v>
      </c>
      <c r="MG17" s="7">
        <f>MF17/INDEX(exchange_rates13,MATCH('Esssential Items CMB_Sorghum '!$A17,Exch_regions1,0),MATCH('Esssential Items CMB_Sorghum '!MF$1,exch_month16,0))</f>
        <v>53.858744394618832</v>
      </c>
      <c r="MH17" s="7">
        <v>1533781.25</v>
      </c>
      <c r="MI17" s="7">
        <f>MH17/INDEX(exchange_rates14,MATCH('Esssential Items CMB_Sorghum '!$A17,Exch_regions1,0),MATCH('Esssential Items CMB_Sorghum '!MH$1,exch_month17,0))</f>
        <v>55.371164259927795</v>
      </c>
      <c r="MJ17" s="7">
        <v>1517593.75</v>
      </c>
      <c r="MK17" s="7">
        <f>MJ17/INDEX(exchange_rates15,MATCH('Esssential Items CMB_Sorghum '!$A17,Exch_regions1,0),MATCH('Esssential Items CMB_Sorghum '!MJ$1,exch_month18,0))</f>
        <v>54.651136619401306</v>
      </c>
      <c r="ML17" s="7">
        <v>1433572.1875</v>
      </c>
      <c r="MM17" s="7">
        <f>ML17/INDEX(exchange_rates16,MATCH('Esssential Items CMB_Sorghum '!$A17,Exch_regions1,0),MATCH('Esssential Items CMB_Sorghum '!ML$1,exch_month19,0))</f>
        <v>51.428598654708523</v>
      </c>
      <c r="MN17" s="7">
        <v>1427531.25</v>
      </c>
      <c r="MO17" s="7">
        <f>MN17/INDEX(exchange_rates17,MATCH('Esssential Items CMB_Sorghum '!$A17,Exch_regions1,0),MATCH('Esssential Items CMB_Sorghum '!MN$1,exch_month20,0))</f>
        <v>51.26936026936027</v>
      </c>
      <c r="MP17" s="7">
        <v>1282750</v>
      </c>
      <c r="MQ17" s="7">
        <f>MP17/INDEX(exchange_rates18,MATCH('Esssential Items CMB_Sorghum '!$A17,Exch_regions1,0),MATCH('Esssential Items CMB_Sorghum '!MP$1,exch_month21,0))</f>
        <v>46.7588092345079</v>
      </c>
      <c r="MR17" s="7">
        <v>1373875</v>
      </c>
      <c r="MS17" s="7">
        <f>MR17/INDEX(exchange_rates19,MATCH('Esssential Items CMB_Sorghum '!$A17,Exch_regions1,0),MATCH('Esssential Items CMB_Sorghum '!MR$1,exch_month22,0))</f>
        <v>48.111184066535344</v>
      </c>
      <c r="MT17" s="40">
        <f t="shared" si="3"/>
        <v>1368394.125</v>
      </c>
      <c r="MU17" s="40">
        <f t="shared" si="3"/>
        <v>51.058280635411009</v>
      </c>
    </row>
    <row r="18" spans="1:359" x14ac:dyDescent="0.25">
      <c r="A18" s="14" t="s">
        <v>14</v>
      </c>
      <c r="B18" s="7">
        <v>1313312.5</v>
      </c>
      <c r="C18" s="8">
        <f t="array" ref="C18">B18/INDEX(Exch_rates,MATCH($A18,Exch_regions2,0),MATCH(B$1,Exch_months2,0))</f>
        <v>42.709349593495936</v>
      </c>
      <c r="D18" s="7">
        <v>1312000</v>
      </c>
      <c r="E18" s="8">
        <f t="array" ref="E18">D18/INDEX(Exch_rates,MATCH($A18,Exch_regions2,0),MATCH(D$1,Exch_months2,0))</f>
        <v>43.104722792607802</v>
      </c>
      <c r="F18" s="7">
        <v>1313750</v>
      </c>
      <c r="G18" s="8">
        <f t="array" ref="G18">F18/INDEX(Exch_rates,MATCH($A18,Exch_regions2,0),MATCH(F$1,Exch_months2,0))</f>
        <v>43.07377049180328</v>
      </c>
      <c r="H18" s="7">
        <v>1332750</v>
      </c>
      <c r="I18" s="8">
        <f t="array" ref="I18">H18/INDEX(Exch_rates,MATCH($A18,Exch_regions2,0),MATCH(H$1,Exch_months2,0))</f>
        <v>41.454121306376358</v>
      </c>
      <c r="J18" s="7">
        <v>1376687.5</v>
      </c>
      <c r="K18" s="8">
        <f t="array" ref="K18">J18/INDEX(Exch_rates,MATCH($A18,Exch_regions2,0),MATCH(J$1,Exch_months2,0))</f>
        <v>42.100535168195719</v>
      </c>
      <c r="L18" s="7">
        <v>2712531.25</v>
      </c>
      <c r="M18" s="8">
        <f t="array" ref="M18">L18/INDEX(Exch_rates,MATCH($A18,Exch_regions2,0),MATCH(L$1,Exch_months2,0))</f>
        <v>79.986177663103575</v>
      </c>
      <c r="N18" s="7">
        <v>2642099.375</v>
      </c>
      <c r="O18" s="8">
        <f t="array" ref="O18">N18/INDEX(Exch_rates,MATCH($A18,Exch_regions2,0),MATCH(N$1,Exch_months2,0))</f>
        <v>81.609247104247103</v>
      </c>
      <c r="P18" s="7">
        <v>2484271.875</v>
      </c>
      <c r="Q18" s="8">
        <f t="array" ref="Q18">P18/INDEX(Exch_rates,MATCH($A18,Exch_regions2,0),MATCH(P$1,Exch_months2,0))</f>
        <v>81.085985312117501</v>
      </c>
      <c r="R18" s="7">
        <v>2193270</v>
      </c>
      <c r="S18" s="8">
        <f t="array" ref="S18">R18/INDEX(Exch_rates,MATCH($A18,Exch_regions2,0),MATCH(R$1,Exch_months2,0))</f>
        <v>72.926683291770573</v>
      </c>
      <c r="T18" s="7">
        <v>2267980</v>
      </c>
      <c r="U18" s="8">
        <f t="array" ref="U18">T18/INDEX(Exch_rates,MATCH($A18,Exch_regions2,0),MATCH(T$1,Exch_months2,0))</f>
        <v>78.715140997830801</v>
      </c>
      <c r="V18" s="7">
        <v>2062120</v>
      </c>
      <c r="W18" s="8">
        <f t="array" ref="W18">V18/INDEX(Exch_rates,MATCH($A18,Exch_regions2,0),MATCH(V$1,Exch_months2,0))</f>
        <v>78.556952380952382</v>
      </c>
      <c r="X18" s="7">
        <v>1786475</v>
      </c>
      <c r="Y18" s="8">
        <f t="array" ref="Y18">X18/INDEX(Exch_rates,MATCH($A18,Exch_regions2,0),MATCH(X$1,Exch_months2,0))</f>
        <v>69.042512077294688</v>
      </c>
      <c r="Z18" s="15">
        <v>1587825</v>
      </c>
      <c r="AA18" s="8">
        <f t="array" ref="AA18">Z18/INDEX(Exch_rates,MATCH($A18,Exch_regions2,0),MATCH(Z$1,Exch_months2,0))</f>
        <v>63.512999999999998</v>
      </c>
      <c r="AB18" s="7">
        <v>1366711.25</v>
      </c>
      <c r="AC18" s="8">
        <f t="array" ref="AC18">AB18/INDEX(Exch_rates,MATCH($A18,Exch_regions2,0),MATCH(AB$1,Exch_months2,0))</f>
        <v>56.50485788113695</v>
      </c>
      <c r="AD18" s="7">
        <v>1185350</v>
      </c>
      <c r="AE18" s="8">
        <f t="array" ref="AE18">AD18/INDEX(Exch_rates,MATCH($A18,Exch_regions2,0),MATCH(AD$1,Exch_months2,0))</f>
        <v>49.935755660874143</v>
      </c>
      <c r="AF18" s="7">
        <v>1173775</v>
      </c>
      <c r="AG18" s="8">
        <f t="array" ref="AG18">AF18/INDEX(Exch_rates,MATCH($A18,Exch_regions2,0),MATCH(AF$1,Exch_months2,0))</f>
        <v>53.051977401129946</v>
      </c>
      <c r="AH18" s="7">
        <v>1146205</v>
      </c>
      <c r="AI18" s="8">
        <f t="array" ref="AI18">AH18/INDEX(Exch_rates,MATCH($A18,Exch_regions2,0),MATCH(AH$1,Exch_months2,0))</f>
        <v>52.100227272727274</v>
      </c>
      <c r="AJ18" s="7">
        <v>1137945</v>
      </c>
      <c r="AK18" s="8">
        <f t="array" ref="AK18">AJ18/INDEX(Exch_rates,MATCH($A18,Exch_regions2,0),MATCH(AJ$1,Exch_months2,0))</f>
        <v>50.91476510067114</v>
      </c>
      <c r="AL18" s="7">
        <v>1172145</v>
      </c>
      <c r="AM18" s="8">
        <f t="array" ref="AM18">AL18/INDEX(Exch_rates,MATCH($A18,Exch_regions2,0),MATCH(AL$1,Exch_months2,0))</f>
        <v>52.680674157303372</v>
      </c>
      <c r="AN18" s="7">
        <v>1221412.5</v>
      </c>
      <c r="AO18" s="8">
        <f t="array" ref="AO18">AN18/INDEX(Exch_rates,MATCH($A18,Exch_regions2,0),MATCH(AN$1,Exch_months2,0))</f>
        <v>54.894943820224718</v>
      </c>
      <c r="AP18" s="7">
        <v>1110700</v>
      </c>
      <c r="AQ18" s="8">
        <f t="array" ref="AQ18">AP18/INDEX(Exch_rates,MATCH($A18,Exch_regions2,0),MATCH(AP$1,Exch_months2,0))</f>
        <v>50.106766917293228</v>
      </c>
      <c r="AR18" s="7">
        <v>1147575</v>
      </c>
      <c r="AS18" s="8">
        <f t="array" ref="AS18">AR18/INDEX(Exch_rates,MATCH($A18,Exch_regions2,0),MATCH(AR$1,Exch_months2,0))</f>
        <v>50.039607558139537</v>
      </c>
      <c r="AT18" s="7">
        <v>1168587.5</v>
      </c>
      <c r="AU18" s="8">
        <f t="array" ref="AU18">AT18/INDEX(Exch_rates,MATCH($A18,Exch_regions2,0),MATCH(AT$1,Exch_months2,0))</f>
        <v>51.011458712259007</v>
      </c>
      <c r="AV18" s="7">
        <v>1241050</v>
      </c>
      <c r="AW18" s="8">
        <f t="array" ref="AW18">AV18/INDEX(Exch_rates,MATCH($A18,Exch_regions2,0),MATCH(AV$1,Exch_months2,0))</f>
        <v>54.671806167400881</v>
      </c>
      <c r="AX18" s="7">
        <v>1196662.5</v>
      </c>
      <c r="AY18" s="8">
        <f t="array" ref="AY18">AX18/INDEX(Exch_rates,MATCH($A18,Exch_regions2,0),MATCH(AX$1,Exch_months2,0))</f>
        <v>56.75869565217392</v>
      </c>
      <c r="AZ18" s="7">
        <v>1160487.5</v>
      </c>
      <c r="BA18" s="8">
        <f t="array" ref="BA18">AZ18/INDEX(Exch_rates,MATCH($A18,Exch_regions2,0),MATCH(AZ$1,Exch_months2,0))</f>
        <v>64.026896551724136</v>
      </c>
      <c r="BB18" s="7">
        <v>1111100</v>
      </c>
      <c r="BC18" s="8">
        <f t="array" ref="BC18">BB18/INDEX(Exch_rates,MATCH($A18,Exch_regions2,0),MATCH(BB$1,Exch_months2,0))</f>
        <v>67.001005025125636</v>
      </c>
      <c r="BD18" s="7">
        <v>1221825</v>
      </c>
      <c r="BE18" s="8">
        <f t="array" ref="BE18">BD18/INDEX(Exch_rates,MATCH($A18,Exch_regions2,0),MATCH(BD$1,Exch_months2,0))</f>
        <v>66.193679458239288</v>
      </c>
      <c r="BF18" s="7">
        <v>944400</v>
      </c>
      <c r="BG18" s="8">
        <f t="array" ref="BG18">BF18/INDEX(Exch_rates,MATCH($A18,Exch_regions2,0),MATCH(BF$1,Exch_months2,0))</f>
        <v>51.985321100917425</v>
      </c>
      <c r="BH18" s="7">
        <v>989725</v>
      </c>
      <c r="BI18" s="8">
        <f t="array" ref="BI18">BH18/INDEX(Exch_rates,MATCH($A18,Exch_regions2,0),MATCH(BH$1,Exch_months2,0))</f>
        <v>51.863318777292577</v>
      </c>
      <c r="BJ18" s="7">
        <v>958175</v>
      </c>
      <c r="BK18" s="8">
        <f t="array" ref="BK18">BJ18/INDEX(Exch_rates,MATCH($A18,Exch_regions2,0),MATCH(BJ$1,Exch_months2,0))</f>
        <v>49.75378623972307</v>
      </c>
      <c r="BL18" s="7">
        <v>1000587.5</v>
      </c>
      <c r="BM18" s="8">
        <f t="array" ref="BM18">BL18/INDEX(Exch_rates,MATCH($A18,Exch_regions2,0),MATCH(BL$1,Exch_months2,0))</f>
        <v>50.428601427971437</v>
      </c>
      <c r="BN18" s="7">
        <v>1012112.5</v>
      </c>
      <c r="BO18" s="8">
        <f t="array" ref="BO18">BN18/INDEX(Exch_rates,MATCH($A18,Exch_regions2,0),MATCH(BN$1,Exch_months2,0))</f>
        <v>48.776506024096385</v>
      </c>
      <c r="BP18" s="7">
        <v>1137975</v>
      </c>
      <c r="BQ18" s="8">
        <f t="array" ref="BQ18">BP18/INDEX(Exch_rates,MATCH($A18,Exch_regions2,0),MATCH(BP$1,Exch_months2,0))</f>
        <v>54.189285714285717</v>
      </c>
      <c r="BR18" s="7">
        <v>1148150</v>
      </c>
      <c r="BS18" s="8">
        <f t="array" ref="BS18">BR18/INDEX(Exch_rates,MATCH($A18,Exch_regions2,0),MATCH(BR$1,Exch_months2,0))</f>
        <v>55.111200000000004</v>
      </c>
      <c r="BT18" s="7">
        <v>1166100</v>
      </c>
      <c r="BU18" s="8">
        <f t="array" ref="BU18">BT18/INDEX(Exch_rates,MATCH($A18,Exch_regions2,0),MATCH(BT$1,Exch_months2,0))</f>
        <v>57.208503679476699</v>
      </c>
      <c r="BV18" s="7">
        <v>1171087.5</v>
      </c>
      <c r="BW18" s="8">
        <f t="array" ref="BW18">BV18/INDEX(Exch_rates,MATCH($A18,Exch_regions2,0),MATCH(BV$1,Exch_months2,0))</f>
        <v>60.313519313304717</v>
      </c>
      <c r="BX18" s="7">
        <v>1107475</v>
      </c>
      <c r="BY18" s="8">
        <f t="array" ref="BY18">BX18/INDEX(Exch_rates,MATCH($A18,Exch_regions2,0),MATCH(BX$1,Exch_months2,0))</f>
        <v>61.10206896551724</v>
      </c>
      <c r="BZ18" s="7">
        <v>1122850</v>
      </c>
      <c r="CA18" s="8">
        <f t="array" ref="CA18">BZ18/INDEX(Exch_rates,MATCH($A18,Exch_regions2,0),MATCH(BZ$1,Exch_months2,0))</f>
        <v>56.614285714285721</v>
      </c>
      <c r="CB18" s="7">
        <v>1185125</v>
      </c>
      <c r="CC18" s="8">
        <f t="array" ref="CC18">CB18/INDEX(Exch_rates,MATCH($A18,Exch_regions2,0),MATCH(CB$1,Exch_months2,0))</f>
        <v>56.300475059382421</v>
      </c>
      <c r="CD18" s="7">
        <v>1253650</v>
      </c>
      <c r="CE18" s="8">
        <f t="array" ref="CE18">CD18/INDEX(Exch_rates,MATCH($A18,Exch_regions2,0),MATCH(CD$1,Exch_months2,0))</f>
        <v>60.514078841512465</v>
      </c>
      <c r="CF18" s="7">
        <v>1281225</v>
      </c>
      <c r="CG18" s="8">
        <f t="array" ref="CG18">CF18/INDEX(Exch_rates,MATCH($A18,Exch_regions2,0),MATCH(CF$1,Exch_months2,0))</f>
        <v>60.817642405063289</v>
      </c>
      <c r="CH18" s="7">
        <v>1321125</v>
      </c>
      <c r="CI18" s="8">
        <f t="array" ref="CI18">CH18/INDEX(Exch_rates,MATCH($A18,Exch_regions2,0),MATCH(CH$1,Exch_months2,0))</f>
        <v>64.76102941176471</v>
      </c>
      <c r="CJ18" s="7">
        <v>1333250</v>
      </c>
      <c r="CK18" s="8">
        <f t="array" ref="CK18">CJ18/INDEX(Exch_rates,MATCH($A18,Exch_regions2,0),MATCH(CJ$1,Exch_months2,0))</f>
        <v>66.084262701363073</v>
      </c>
      <c r="CL18" s="7">
        <v>1337225</v>
      </c>
      <c r="CM18" s="8">
        <f t="array" ref="CM18">CL18/INDEX(Exch_rates,MATCH($A18,Exch_regions2,0),MATCH(CL$1,Exch_months2,0))</f>
        <v>64.418707346447221</v>
      </c>
      <c r="CN18" s="7">
        <v>1369483.3333333333</v>
      </c>
      <c r="CO18" s="8">
        <f t="array" ref="CO18">CN18/INDEX(Exch_rates,MATCH($A18,Exch_regions2,0),MATCH(CN$1,Exch_months2,0))</f>
        <v>64.069395711500974</v>
      </c>
      <c r="CP18" s="7">
        <v>1401666.6666666667</v>
      </c>
      <c r="CQ18" s="8">
        <f t="array" ref="CQ18">CP18/INDEX(Exch_rates,MATCH($A18,Exch_regions2,0),MATCH(CP$1,Exch_months2,0))</f>
        <v>63.905775075987847</v>
      </c>
      <c r="CR18" s="7">
        <v>1177150</v>
      </c>
      <c r="CS18" s="8">
        <f t="array" ref="CS18">CR18/INDEX(Exch_rates,MATCH($A18,Exch_regions2,0),MATCH(CR$1,Exch_months2,0))</f>
        <v>54.080398162327718</v>
      </c>
      <c r="CT18" s="7">
        <v>936750</v>
      </c>
      <c r="CU18" s="8">
        <f t="array" ref="CU18">CT18/INDEX(Exch_rates,MATCH($A18,Exch_regions2,0),MATCH(CT$1,Exch_months2,0))</f>
        <v>41.881520119225037</v>
      </c>
      <c r="CV18" s="7">
        <v>1095500</v>
      </c>
      <c r="CW18" s="8">
        <f t="array" ref="CW18">CV18/INDEX(Exch_rates,MATCH($A18,Exch_regions2,0),MATCH(CV$1,Exch_months2,0))</f>
        <v>49.199101796407184</v>
      </c>
      <c r="CX18" s="7">
        <v>993625</v>
      </c>
      <c r="CY18" s="8">
        <f t="array" ref="CY18">CX18/INDEX(Exch_rates,MATCH($A18,Exch_regions2,0),MATCH(CX$1,Exch_months2,0))</f>
        <v>45.096444780635402</v>
      </c>
      <c r="CZ18" s="7">
        <v>1022250</v>
      </c>
      <c r="DA18" s="8">
        <f t="array" ref="DA18">CZ18/INDEX(Exch_rates,MATCH($A18,Exch_regions2,0),MATCH(CZ$1,Exch_months2,0))</f>
        <v>45.636160714285715</v>
      </c>
      <c r="DB18" s="7">
        <v>1021333.3333333334</v>
      </c>
      <c r="DC18" s="8">
        <f t="array" ref="DC18">DB18/INDEX(Exch_rates,MATCH($A18,Exch_regions2,0),MATCH(DB$1,Exch_months2,0))</f>
        <v>45.595238095238095</v>
      </c>
      <c r="DD18" s="7">
        <v>1006458.3333333334</v>
      </c>
      <c r="DE18" s="8">
        <f t="array" ref="DE18">DD18/INDEX(Exch_rates,MATCH($A18,Exch_regions2,0),MATCH(DD$1,Exch_months2,0))</f>
        <v>44.665310650887577</v>
      </c>
      <c r="DF18" s="7">
        <v>1047541.6666666666</v>
      </c>
      <c r="DG18" s="8">
        <f t="array" ref="DG18">DF18/INDEX(Exch_rates,MATCH($A18,Exch_regions2,0),MATCH(DF$1,Exch_months2,0))</f>
        <v>46.300184162062614</v>
      </c>
      <c r="DH18" s="7">
        <v>1054125</v>
      </c>
      <c r="DI18" s="8">
        <f t="array" ref="DI18">DH18/INDEX(Exch_rates,MATCH($A18,Exch_regions2,0),MATCH(DH$1,Exch_months2,0))</f>
        <v>46.318198462101797</v>
      </c>
      <c r="DJ18" s="7">
        <v>1001500</v>
      </c>
      <c r="DK18" s="8">
        <f t="array" ref="DK18">DJ18/INDEX(Exch_rates,MATCH($A18,Exch_regions2,0),MATCH(DJ$1,Exch_months2,0))</f>
        <v>43.701818181818183</v>
      </c>
      <c r="DL18" s="7">
        <v>1022104.1666666666</v>
      </c>
      <c r="DM18" s="8">
        <f t="array" ref="DM18">DL18/INDEX(Exch_rates,MATCH($A18,Exch_regions2,0),MATCH(DL$1,Exch_months2,0))</f>
        <v>44.119604316546756</v>
      </c>
      <c r="DN18" s="7">
        <v>954812.5</v>
      </c>
      <c r="DO18" s="8">
        <f t="array" ref="DO18">DN18/INDEX(Exch_rates,MATCH($A18,Exch_regions2,0),MATCH(DN$1,Exch_months2,0))</f>
        <v>41.274315561959654</v>
      </c>
      <c r="DP18" s="7">
        <v>933458.33333333337</v>
      </c>
      <c r="DQ18" s="8">
        <f t="array" ref="DQ18">DP18/INDEX(Exch_rates,MATCH($A18,Exch_regions2,0),MATCH(DP$1,Exch_months2,0))</f>
        <v>40.062589413447782</v>
      </c>
      <c r="DR18" s="7">
        <v>1001266.6666666666</v>
      </c>
      <c r="DS18" s="8">
        <f t="array" ref="DS18">DR18/INDEX(Exch_rates,MATCH($A18,Exch_regions2,0),MATCH(DR$1,Exch_months2,0))</f>
        <v>42.972818311874107</v>
      </c>
      <c r="DT18" s="7">
        <v>947516.66666666663</v>
      </c>
      <c r="DU18" s="8">
        <f t="array" ref="DU18">DT18/INDEX(Exch_rates,MATCH($A18,Exch_regions2,0),MATCH(DT$1,Exch_months2,0))</f>
        <v>40.78263988522238</v>
      </c>
      <c r="DV18" s="7">
        <v>1003141.6666666666</v>
      </c>
      <c r="DW18" s="8">
        <f t="array" ref="DW18">DV18/INDEX(Exch_rates,MATCH($A18,Exch_regions2,0),MATCH(DV$1,Exch_months2,0))</f>
        <v>43.363472622478383</v>
      </c>
      <c r="DX18" s="7">
        <v>1003141.6666666666</v>
      </c>
      <c r="DY18" s="8">
        <f t="array" ref="DY18">DX18/INDEX(Exch_rates,MATCH($A18,Exch_regions2,0),MATCH(DX$1,Exch_months2,0))</f>
        <v>43.363472622478383</v>
      </c>
      <c r="DZ18" s="7">
        <v>1392287.5</v>
      </c>
      <c r="EA18" s="8">
        <f t="array" ref="EA18">DZ18/INDEX(Exch_rates,MATCH($A18,Exch_regions2,0),MATCH(DZ$1,Exch_months2,0))</f>
        <v>60.185338616714702</v>
      </c>
      <c r="EB18" s="7">
        <v>1201427.0833333333</v>
      </c>
      <c r="EC18" s="8">
        <f t="array" ref="EC18">EB18/INDEX(Exch_rates,MATCH($A18,Exch_regions2,0),MATCH(EB$1,Exch_months2,0))</f>
        <v>51.306494661921704</v>
      </c>
      <c r="ED18" s="7">
        <v>1208375</v>
      </c>
      <c r="EE18" s="8">
        <f t="array" ref="EE18">ED18/INDEX(Exch_rates,MATCH($A18,Exch_regions2,0),MATCH(ED$1,Exch_months2,0))</f>
        <v>52.235230547550437</v>
      </c>
      <c r="EF18" s="7">
        <v>1011479.1666666666</v>
      </c>
      <c r="EG18" s="8">
        <f t="array" ref="EG18">EF18/INDEX(Exch_rates,MATCH($A18,Exch_regions2,0),MATCH(EF$1,Exch_months2,0))</f>
        <v>43.660971223021576</v>
      </c>
      <c r="EH18" s="7">
        <v>1016052.0833333334</v>
      </c>
      <c r="EI18" s="8">
        <f t="array" ref="EI18">EH18/INDEX(Exch_rates,MATCH($A18,Exch_regions2,0),MATCH(EH$1,Exch_months2,0))</f>
        <v>43.858363309352519</v>
      </c>
      <c r="EJ18" s="7">
        <v>1121833.3333333333</v>
      </c>
      <c r="EK18" s="8">
        <f t="array" ref="EK18">EJ18/INDEX(Exch_rates,MATCH($A18,Exch_regions2,0),MATCH(EJ$1,Exch_months2,0))</f>
        <v>48.424460431654673</v>
      </c>
      <c r="EL18" s="7">
        <v>1131895.8333333333</v>
      </c>
      <c r="EM18" s="8">
        <f t="array" ref="EM18">EL18/INDEX(Exch_rates,MATCH($A18,Exch_regions2,0),MATCH(EL$1,Exch_months2,0))</f>
        <v>48.858812949640281</v>
      </c>
      <c r="EN18" s="7">
        <v>1295583.3333333333</v>
      </c>
      <c r="EO18" s="8">
        <f t="array" ref="EO18">EN18/INDEX(Exch_rates,MATCH($A18,Exch_regions2,0),MATCH(EN$1,Exch_months2,0))</f>
        <v>56.329710144927532</v>
      </c>
      <c r="EP18" s="7">
        <v>1115548.3333333333</v>
      </c>
      <c r="EQ18" s="8">
        <f t="array" ref="EQ18">EP18/INDEX(Exch_rates,MATCH($A18,Exch_regions2,0),MATCH(EP$1,Exch_months2,0))</f>
        <v>47.402903682719547</v>
      </c>
      <c r="ER18" s="7">
        <v>1156395.8333333333</v>
      </c>
      <c r="ES18" s="8">
        <f t="array" ref="ES18">ER18/INDEX(Exch_rates,MATCH($A18,Exch_regions2,0),MATCH(ER$1,Exch_months2,0))</f>
        <v>54.2060546875</v>
      </c>
      <c r="ET18" s="7">
        <v>1214774.1666666667</v>
      </c>
      <c r="EU18" s="8">
        <f t="array" ref="EU18">ET18/INDEX(Exch_rates,MATCH($A18,Exch_regions2,0),MATCH(ET$1,Exch_months2,0))</f>
        <v>57.846388888888896</v>
      </c>
      <c r="EV18" s="7">
        <v>1353420</v>
      </c>
      <c r="EW18" s="8">
        <f t="array" ref="EW18">EV18/INDEX(Exch_rates,MATCH($A18,Exch_regions2,0),MATCH(EV$1,Exch_months2,0))</f>
        <v>61.519090909090906</v>
      </c>
      <c r="EX18" s="7">
        <v>1478694.1666666667</v>
      </c>
      <c r="EY18" s="8">
        <f t="array" ref="EY18">EX18/INDEX(Exch_rates,MATCH($A18,Exch_regions2,0),MATCH(EX$1,Exch_months2,0))</f>
        <v>65.236507352941175</v>
      </c>
      <c r="EZ18" s="7">
        <v>1541791.6666666667</v>
      </c>
      <c r="FA18" s="8">
        <f t="array" ref="FA18">EZ18/INDEX(Exch_rates,MATCH($A18,Exch_regions2,0),MATCH(EZ$1,Exch_months2,0))</f>
        <v>68.082295622479322</v>
      </c>
      <c r="FB18" s="7">
        <v>1096229.1666666667</v>
      </c>
      <c r="FC18" s="8">
        <f t="array" ref="FC18">FB18/INDEX(Exch_rates,MATCH($A18,Exch_regions2,0),MATCH(FB$1,Exch_months2,0))</f>
        <v>48.505715339233042</v>
      </c>
      <c r="FD18" s="7">
        <v>983565.83333333337</v>
      </c>
      <c r="FE18" s="8">
        <f t="array" ref="FE18">FD18/INDEX(Exch_rates,MATCH($A18,Exch_regions2,0),MATCH(FD$1,Exch_months2,0))</f>
        <v>43.075875912408762</v>
      </c>
      <c r="FF18" s="7">
        <v>775440.83333333337</v>
      </c>
      <c r="FG18" s="8">
        <f t="array" ref="FG18">FF18/INDEX(Exch_rates,MATCH($A18,Exch_regions2,0),MATCH(FF$1,Exch_months2,0))</f>
        <v>34.160389133627021</v>
      </c>
      <c r="FH18" s="7">
        <v>791506.66666666663</v>
      </c>
      <c r="FI18" s="8">
        <f t="array" ref="FI18">FH18/INDEX(Exch_rates,MATCH($A18,Exch_regions2,0),MATCH(FH$1,Exch_months2,0))</f>
        <v>34.513372093023257</v>
      </c>
      <c r="FJ18" s="7">
        <v>886187.5</v>
      </c>
      <c r="FK18" s="8">
        <f t="array" ref="FK18">FJ18/INDEX(Exch_rates,MATCH($A18,Exch_regions2,0),MATCH(FJ$1,Exch_months2,0))</f>
        <v>38.418533236994215</v>
      </c>
      <c r="FL18" s="7">
        <v>917920</v>
      </c>
      <c r="FM18" s="8">
        <f t="array" ref="FM18">FL18/INDEX(Exch_rates,MATCH($A18,Exch_regions2,0),MATCH(FL$1,Exch_months2,0))</f>
        <v>39.33942857142857</v>
      </c>
      <c r="FN18" s="7">
        <v>1050593.75</v>
      </c>
      <c r="FO18" s="8">
        <f t="array" ref="FO18">FN18/INDEX(Exch_rates,MATCH($A18,Exch_regions2,0),MATCH(FN$1,Exch_months2,0))</f>
        <v>45.057630450321653</v>
      </c>
      <c r="FP18" s="7">
        <v>1143590</v>
      </c>
      <c r="FQ18" s="8">
        <f t="array" ref="FQ18">FP18/INDEX(Exch_rates,MATCH($A18,Exch_regions2,0),MATCH(FP$1,Exch_months2,0))</f>
        <v>48.388857545839215</v>
      </c>
      <c r="FR18" s="7">
        <v>1261027.5</v>
      </c>
      <c r="FS18" s="8">
        <f t="array" ref="FS18">FR18/INDEX(Exch_rates,MATCH($A18,Exch_regions2,0),MATCH(FR$1,Exch_months2,0))</f>
        <v>52.689171309192204</v>
      </c>
      <c r="FT18" s="7">
        <v>1237812.5</v>
      </c>
      <c r="FU18" s="8">
        <f t="array" ref="FU18">FT18/INDEX(Exch_rates,MATCH($A18,Exch_regions2,0),MATCH(FT$1,Exch_months2,0))</f>
        <v>51.575520833333336</v>
      </c>
      <c r="FV18" s="7">
        <v>1303149.1666666667</v>
      </c>
      <c r="FW18" s="8">
        <f t="array" ref="FW18">FV18/INDEX(Exch_rates,MATCH($A18,Exch_regions2,0),MATCH(FV$1,Exch_months2,0))</f>
        <v>54.297881944444448</v>
      </c>
      <c r="FX18" s="7">
        <v>1183549.1666666667</v>
      </c>
      <c r="FY18" s="8">
        <f t="array" ref="FY18">FX18/INDEX(Exch_rates,MATCH($A18,Exch_regions2,0),MATCH(FX$1,Exch_months2,0))</f>
        <v>50.363794326241141</v>
      </c>
      <c r="FZ18" s="7">
        <v>949895.83333333337</v>
      </c>
      <c r="GA18" s="8">
        <f t="array" ref="GA18">FZ18/INDEX(Exch_rates,MATCH($A18,Exch_regions2,0),MATCH(FZ$1,Exch_months2,0))</f>
        <v>39.786212914485169</v>
      </c>
      <c r="GB18" s="7">
        <v>890625</v>
      </c>
      <c r="GC18" s="8">
        <f t="array" ref="GC18">GB18/INDEX(Exch_rates,MATCH($A18,Exch_regions2,0),MATCH(GB$1,Exch_months2,0))</f>
        <v>37.109375</v>
      </c>
      <c r="GD18" s="7">
        <v>887229.16666666663</v>
      </c>
      <c r="GE18" s="8">
        <f t="array" ref="GE18">GD18/INDEX(Exch_rates,MATCH($A18,Exch_regions2,0),MATCH(GD$1,Exch_months2,0))</f>
        <v>36.967881944444443</v>
      </c>
      <c r="GF18" s="7">
        <v>883750</v>
      </c>
      <c r="GG18" s="8">
        <f t="array" ref="GG18">GF18/INDEX(Exch_rates,MATCH($A18,Exch_regions2,0),MATCH(GF$1,Exch_months2,0))</f>
        <v>36.568965517241381</v>
      </c>
      <c r="GH18" s="7">
        <v>854090</v>
      </c>
      <c r="GI18" s="8">
        <f t="array" ref="GI18">GH18/INDEX(Exch_rates,MATCH($A18,Exch_regions2,0),MATCH(GH$1,Exch_months2,0))</f>
        <v>35.099589041095889</v>
      </c>
      <c r="GJ18" s="7">
        <v>859565.83333333337</v>
      </c>
      <c r="GK18" s="8">
        <f t="array" ref="GK18">GJ18/INDEX(Exch_rates,MATCH($A18,Exch_regions2,0),MATCH(GJ$1,Exch_months2,0))</f>
        <v>35.324623287671237</v>
      </c>
      <c r="GL18" s="7">
        <v>752795</v>
      </c>
      <c r="GM18" s="8">
        <f t="array" ref="GM18">GL18/INDEX(Exch_rates,MATCH($A18,Exch_regions2,0),MATCH(GL$1,Exch_months2,0))</f>
        <v>30.111799999999999</v>
      </c>
      <c r="GN18" s="7">
        <v>790795</v>
      </c>
      <c r="GO18" s="8">
        <f t="array" ref="GO18">GN18/INDEX(Exch_rates,MATCH($A18,Exch_regions2,0),MATCH(GN$1,Exch_months2,0))</f>
        <v>31.631799999999998</v>
      </c>
      <c r="GP18" s="7">
        <v>842461.66666666663</v>
      </c>
      <c r="GQ18" s="8">
        <f t="array" ref="GQ18">GP18/INDEX(Exch_rates,MATCH($A18,Exch_regions2,0),MATCH(GP$1,Exch_months2,0))</f>
        <v>33.92463087248322</v>
      </c>
      <c r="GR18" s="7">
        <v>791066.66666666663</v>
      </c>
      <c r="GS18" s="8">
        <f t="array" ref="GS18">GR18/INDEX(Exch_rates,MATCH($A18,Exch_regions2,0),MATCH(GR$1,Exch_months2,0))</f>
        <v>31.85503355704698</v>
      </c>
      <c r="GT18" s="7">
        <v>814416.66666666663</v>
      </c>
      <c r="GU18" s="8">
        <f t="array" ref="GU18">GT18/INDEX(Exch_rates,MATCH($A18,Exch_regions2,0),MATCH(GT$1,Exch_months2,0))</f>
        <v>32.576666666666668</v>
      </c>
      <c r="GV18" s="7">
        <v>865208.33333333337</v>
      </c>
      <c r="GW18" s="8">
        <f t="array" ref="GW18">GV18/INDEX(Exch_rates,MATCH($A18,Exch_regions2,0),MATCH(GV$1,Exch_months2,0))</f>
        <v>34.608333333333334</v>
      </c>
      <c r="GX18" s="7">
        <v>948895.83333333337</v>
      </c>
      <c r="GY18" s="8">
        <f t="array" ref="GY18">GX18/INDEX(Exch_rates,MATCH($A18,Exch_regions2,0),MATCH(GX$1,Exch_months2,0))</f>
        <v>37.955833333333338</v>
      </c>
      <c r="GZ18" s="7">
        <v>1036645.8333333334</v>
      </c>
      <c r="HA18" s="8">
        <f t="array" ref="HA18">GZ18/INDEX(Exch_rates,MATCH($A18,Exch_regions2,0),MATCH(GZ$1,Exch_months2,0))</f>
        <v>41.300630810092962</v>
      </c>
      <c r="HB18" s="7">
        <v>1105895.8333333333</v>
      </c>
      <c r="HC18" s="8">
        <f t="array" ref="HC18">HB18/INDEX(Exch_rates,MATCH($A18,Exch_regions2,0),MATCH(HB$1,Exch_months2,0))</f>
        <v>44.235833333333332</v>
      </c>
      <c r="HD18" s="7">
        <v>1165461.6666666667</v>
      </c>
      <c r="HE18" s="8">
        <f t="array" ref="HE18">HD18/INDEX(Exch_rates,MATCH($A18,Exch_regions2,0),MATCH(HD$1,Exch_months2,0))</f>
        <v>46.61846666666667</v>
      </c>
      <c r="HF18" s="7">
        <v>1188795</v>
      </c>
      <c r="HG18" s="8">
        <f t="array" ref="HG18">HF18/INDEX(Exch_rates,MATCH($A18,Exch_regions2,0),MATCH(HF$1,Exch_months2,0))</f>
        <v>47.5518</v>
      </c>
      <c r="HH18" s="7">
        <v>1272795</v>
      </c>
      <c r="HI18" s="8">
        <f t="array" ref="HI18">HH18/INDEX(Exch_rates,MATCH($A18,Exch_regions2,0),MATCH(HH$1,Exch_months2,0))</f>
        <v>50.911799999999999</v>
      </c>
      <c r="HJ18" s="7">
        <v>1035795</v>
      </c>
      <c r="HK18" s="8">
        <f t="array" ref="HK18">HJ18/INDEX(Exch_rates,MATCH($A18,Exch_regions2,0),MATCH(HJ$1,Exch_months2,0))</f>
        <v>41.431800000000003</v>
      </c>
      <c r="HL18" s="7">
        <v>853312.5</v>
      </c>
      <c r="HM18" s="8">
        <f t="array" ref="HM18">HL18/INDEX(Exch_rates,MATCH($A18,Exch_regions2,0),MATCH(HL$1,Exch_months2,0))</f>
        <v>34.1325</v>
      </c>
      <c r="HN18" s="8">
        <v>832315.83333333337</v>
      </c>
      <c r="HO18" s="8">
        <f t="array" ref="HO18">HN18/INDEX(Exch_rates,MATCH($A18,Exch_regions2,0),MATCH(HN$1,Exch_months2,0))</f>
        <v>33.292633333333335</v>
      </c>
      <c r="HP18" s="8">
        <v>916416.66666666663</v>
      </c>
      <c r="HQ18" s="8">
        <f t="array" ref="HQ18">HP18/INDEX(Exch_rates,MATCH($A18,Exch_regions2,0),MATCH(HP$1,Exch_months2,0))</f>
        <v>36.534883720930232</v>
      </c>
      <c r="HR18" s="8">
        <v>962187.5</v>
      </c>
      <c r="HS18" s="8">
        <f t="array" ref="HS18">HR18/INDEX(Exch_rates,MATCH($A18,Exch_regions2,0),MATCH(HR$1,Exch_months2,0))</f>
        <v>38.093863411415377</v>
      </c>
      <c r="HT18" s="8">
        <v>997773.33333333337</v>
      </c>
      <c r="HU18" s="8">
        <f t="array" ref="HU18">HT18/INDEX(Exch_rates,MATCH($A18,Exch_regions2,0),MATCH(HT$1,Exch_months2,0))</f>
        <v>39.230930537352556</v>
      </c>
      <c r="HV18" s="8">
        <v>980930.41666666663</v>
      </c>
      <c r="HW18" s="8">
        <f t="array" ref="HW18">HV18/INDEX(Exch_rates,MATCH($A18,Exch_regions2,0),MATCH(HV$1,Exch_months2,0))</f>
        <v>38.784728171334429</v>
      </c>
      <c r="HX18" s="8">
        <v>947985.83333333337</v>
      </c>
      <c r="HY18" s="8">
        <f t="array" ref="HY18">HX18/INDEX(Exch_rates,MATCH($A18,Exch_regions2,0),MATCH(HX$1,Exch_months2,0))</f>
        <v>37.359047619047622</v>
      </c>
      <c r="HZ18" s="8">
        <v>1021479.1666666666</v>
      </c>
      <c r="IA18" s="8">
        <f t="array" ref="IA18">HZ18/INDEX(Exch_rates,MATCH($A18,Exch_regions2,0),MATCH(HZ$1,Exch_months2,0))</f>
        <v>39.541129032258063</v>
      </c>
      <c r="IB18" s="8">
        <v>1085440.4166666667</v>
      </c>
      <c r="IC18" s="8">
        <f t="array" ref="IC18">IB18/INDEX(Exch_rates,MATCH($A18,Exch_regions2,0),MATCH(IB$1,Exch_months2,0))</f>
        <v>42.153025889967644</v>
      </c>
      <c r="ID18" s="8">
        <v>1049645.8333333333</v>
      </c>
      <c r="IE18" s="8">
        <f t="array" ref="IE18">ID18/INDEX(Exch_rates,MATCH($A18,Exch_regions2,0),MATCH(ID$1,Exch_months2,0))</f>
        <v>40.370993589743584</v>
      </c>
      <c r="IF18" s="8">
        <v>1060175.8333333333</v>
      </c>
      <c r="IG18" s="8">
        <f t="array" ref="IG18">IF18/INDEX(Exch_rates,MATCH($A18,Exch_regions2,0),MATCH(IF$1,Exch_months2,0))</f>
        <v>40.580893141945772</v>
      </c>
      <c r="IH18" s="8">
        <v>1206923.3333333333</v>
      </c>
      <c r="II18" s="8">
        <f t="array" ref="II18">IH18/INDEX(Exch_rates,MATCH($A18,Exch_regions2,0),MATCH(IH$1,Exch_months2,0))</f>
        <v>46.659407216494841</v>
      </c>
      <c r="IJ18" s="8">
        <v>1122400.8333333333</v>
      </c>
      <c r="IK18" s="8">
        <f t="array" ref="IK18">IJ18/INDEX(Exch_rates,MATCH($A18,Exch_regions2,0),MATCH(IJ$1,Exch_months2,0))</f>
        <v>42.894299363057321</v>
      </c>
      <c r="IL18" s="8">
        <v>1240783.3333333333</v>
      </c>
      <c r="IM18" s="8">
        <f t="array" ref="IM18">IL18/INDEX(Exch_rates,MATCH($A18,Exch_regions2,0),MATCH(IL$1,Exch_months2,0))</f>
        <v>47.722435897435894</v>
      </c>
      <c r="IN18" s="8">
        <v>1287791.6666666667</v>
      </c>
      <c r="IO18" s="8">
        <f t="array" ref="IO18">IN18/INDEX(Exch_rates,MATCH($A18,Exch_regions2,0),MATCH(IN$1,Exch_months2,0))</f>
        <v>49.530448717948723</v>
      </c>
      <c r="IP18" s="8">
        <v>1353916.6666666667</v>
      </c>
      <c r="IQ18" s="8">
        <f t="array" ref="IQ18">IP18/INDEX(Exch_rates,MATCH($A18,Exch_regions2,0),MATCH(IP$1,Exch_months2,0))</f>
        <v>52.073717948717949</v>
      </c>
      <c r="IR18" s="8">
        <v>1490881.6666666667</v>
      </c>
      <c r="IS18" s="8">
        <f t="array" ref="IS18">IR18/INDEX(Exch_rates,MATCH($A18,Exch_regions2,0),MATCH(IR$1,Exch_months2,0))</f>
        <v>56.615759493670893</v>
      </c>
      <c r="IT18" s="8">
        <v>1565000</v>
      </c>
      <c r="IU18" s="8">
        <f t="array" ref="IU18">IT18/INDEX(Exch_rates,MATCH($A18,Exch_regions2,0),MATCH(IT$1,Exch_months2,0))</f>
        <v>59.430379746835449</v>
      </c>
      <c r="IV18" s="7">
        <v>1611223.3333333333</v>
      </c>
      <c r="IW18" s="8">
        <f t="array" ref="IW18">IV18/INDEX(Exch_rates,MATCH($A18,Exch_regions2,0),MATCH(IV$1,Exch_months2,0))</f>
        <v>59.308834355828218</v>
      </c>
      <c r="IX18" s="8">
        <v>1617006.6666666667</v>
      </c>
      <c r="IY18" s="8">
        <f t="array" ref="IY18">IX18/INDEX(Exch_rates,MATCH($A18,Exch_regions2,0),MATCH(IX$1,Exch_months2,0))</f>
        <v>60.923328100470961</v>
      </c>
      <c r="IZ18" s="8">
        <v>1742750</v>
      </c>
      <c r="JA18" s="8">
        <f t="array" ref="JA18">IZ18/INDEX(Exch_rates,MATCH($A18,Exch_regions2,0),MATCH(IZ$1,Exch_months2,0))</f>
        <v>65.764150943396231</v>
      </c>
      <c r="JB18" s="8">
        <v>1815711.6666666667</v>
      </c>
      <c r="JC18" s="8">
        <f t="array" ref="JC18">JB18/INDEX(Exch_rates,MATCH($A18,Exch_regions2,0),MATCH(JB$1,Exch_months2,0))</f>
        <v>68.34548306148055</v>
      </c>
      <c r="JD18" s="8">
        <v>1881090</v>
      </c>
      <c r="JE18" s="8">
        <f t="array" ref="JE18">JD18/INDEX(Exch_rates,MATCH($A18,Exch_regions2,0),MATCH(JD$1,Exch_months2,0))</f>
        <v>70.542638565964154</v>
      </c>
      <c r="JF18" s="8">
        <v>1930523.3333333333</v>
      </c>
      <c r="JG18" s="8">
        <f t="array" ref="JG18">JF18/INDEX(Exch_rates,MATCH($A18,Exch_regions2,0),MATCH(JF$1,Exch_months2,0))</f>
        <v>72.57606516290727</v>
      </c>
      <c r="JH18" s="8">
        <v>1899399.1666666667</v>
      </c>
      <c r="JI18" s="8">
        <f t="array" ref="JI18">JH18/INDEX(Exch_rates,MATCH($A18,Exch_regions2,0),MATCH(JH$1,Exch_months2,0))</f>
        <v>72.312151015228423</v>
      </c>
      <c r="JJ18" s="8">
        <v>2184000</v>
      </c>
      <c r="JK18" s="8">
        <f t="array" ref="JK18">JJ18/INDEX(Exch_rates,MATCH($A18,Exch_regions2,0),MATCH(JJ$1,Exch_months2,0))</f>
        <v>80.888888888888886</v>
      </c>
      <c r="JL18" s="8">
        <v>2180833.3333333335</v>
      </c>
      <c r="JM18" s="8">
        <f t="array" ref="JM18">JL18/INDEX(Exch_rates,MATCH($A18,Exch_regions2,0),MATCH(JL$1,Exch_months2,0))</f>
        <v>80.473554735547367</v>
      </c>
      <c r="JN18" s="8">
        <v>2180720</v>
      </c>
      <c r="JO18" s="8">
        <f t="array" ref="JO18">JN18/INDEX(Exch_rates,MATCH($A18,Exch_regions2,0),MATCH(JN$1,Exch_months2,0))</f>
        <v>80.331041257367389</v>
      </c>
      <c r="JP18" s="8">
        <v>2280982.5</v>
      </c>
      <c r="JQ18" s="8">
        <f t="array" ref="JQ18">JP18/INDEX(Exch_rates,MATCH($A18,Exch_regions2,0),MATCH(JP$1,Exch_months2,0))</f>
        <v>84.480833333333337</v>
      </c>
      <c r="JR18" s="8">
        <v>2438105</v>
      </c>
      <c r="JS18" s="8">
        <f t="shared" si="0"/>
        <v>90.300185185185185</v>
      </c>
      <c r="JT18" s="8">
        <v>2078106.6666666667</v>
      </c>
      <c r="JU18" s="8">
        <f t="shared" si="0"/>
        <v>76.96691358024691</v>
      </c>
      <c r="JV18" s="8">
        <v>1967711.6666666667</v>
      </c>
      <c r="JW18" s="8">
        <f t="shared" si="0"/>
        <v>72.87820987654321</v>
      </c>
      <c r="JX18" s="8">
        <v>2071023.3333333333</v>
      </c>
      <c r="JY18" s="8">
        <f t="shared" si="0"/>
        <v>76.704567901234569</v>
      </c>
      <c r="JZ18" s="8">
        <v>2024291.6666666667</v>
      </c>
      <c r="KA18" s="8">
        <f t="shared" si="0"/>
        <v>74.513803680981596</v>
      </c>
      <c r="KB18" s="8">
        <v>2000673.3333333333</v>
      </c>
      <c r="KC18" s="8">
        <f t="shared" si="0"/>
        <v>74.099012345679014</v>
      </c>
      <c r="KD18" s="8">
        <v>1773566.6666666667</v>
      </c>
      <c r="KE18" s="8">
        <f t="shared" si="0"/>
        <v>64.106364008771294</v>
      </c>
      <c r="KF18" s="8">
        <v>1614652.5</v>
      </c>
      <c r="KG18" s="8">
        <f t="shared" si="0"/>
        <v>58.714636363636366</v>
      </c>
      <c r="KH18" s="8">
        <v>1618540.8333333333</v>
      </c>
      <c r="KI18" s="8">
        <f t="shared" si="0"/>
        <v>57.805029761904763</v>
      </c>
      <c r="KJ18" s="8">
        <v>1773041.6666666667</v>
      </c>
      <c r="KK18" s="8">
        <f t="shared" si="0"/>
        <v>63.322916666666671</v>
      </c>
      <c r="KL18" s="8">
        <v>1751378.3333333333</v>
      </c>
      <c r="KM18" s="8">
        <f t="shared" si="0"/>
        <v>62.136462546417839</v>
      </c>
      <c r="KN18" s="8">
        <v>1855690.8333333333</v>
      </c>
      <c r="KO18" s="8">
        <f t="shared" si="0"/>
        <v>66.078796187491832</v>
      </c>
      <c r="KP18" s="8">
        <v>1413173.3333333333</v>
      </c>
      <c r="KQ18" s="8">
        <f t="shared" si="0"/>
        <v>50.173021846670927</v>
      </c>
      <c r="KR18" s="8">
        <v>1414687.5</v>
      </c>
      <c r="KS18" s="8">
        <f t="shared" si="0"/>
        <v>50.600454252807786</v>
      </c>
      <c r="KT18" s="8">
        <v>1377940.8333333333</v>
      </c>
      <c r="KU18" s="8">
        <f t="shared" si="4"/>
        <v>49.806290513024408</v>
      </c>
      <c r="KV18" s="8">
        <v>1564070</v>
      </c>
      <c r="KW18" s="8">
        <f t="shared" si="1"/>
        <v>56.739098889936876</v>
      </c>
      <c r="KX18" s="8">
        <v>1914929.0833333333</v>
      </c>
      <c r="KY18" s="8">
        <f t="shared" si="1"/>
        <v>69.633784848484851</v>
      </c>
      <c r="KZ18" s="8">
        <v>1767878.3333333333</v>
      </c>
      <c r="LA18" s="8">
        <f t="shared" si="1"/>
        <v>63.59274580335731</v>
      </c>
      <c r="LB18" s="8">
        <v>1510416.6666666667</v>
      </c>
      <c r="LC18" s="8">
        <f t="shared" si="1"/>
        <v>54.557221118535914</v>
      </c>
      <c r="LD18" s="8">
        <v>1395506.6666666667</v>
      </c>
      <c r="LE18" s="8">
        <f t="shared" si="1"/>
        <v>49.37050402132126</v>
      </c>
      <c r="LF18" s="8">
        <v>1372211.6666666667</v>
      </c>
      <c r="LG18" s="8">
        <f t="shared" si="2"/>
        <v>48.54636901813722</v>
      </c>
      <c r="LH18" s="8">
        <v>1355996.6666666667</v>
      </c>
      <c r="LI18" s="8">
        <f>LH18/INDEX(Exch_Rate_Data1,MATCH('Esssential Items CMB_Sorghum '!$A18,Exch_regions1,0),MATCH('Esssential Items CMB_Sorghum '!LH$1,exch_month4,0))</f>
        <v>47.578830409356726</v>
      </c>
      <c r="LJ18" s="8">
        <v>2140735.8333333335</v>
      </c>
      <c r="LK18" s="8">
        <f>LJ18/INDEX(exch_Rate_Data2,MATCH('Esssential Items CMB_Sorghum '!$A18,Exch_regions1,0),MATCH('Esssential Items CMB_Sorghum '!LJ$1,exch_month5,0))</f>
        <v>75.113538011695908</v>
      </c>
      <c r="LL18" s="41">
        <v>1583958.3333333333</v>
      </c>
      <c r="LM18" s="8">
        <f>LL18/INDEX(exch_Rate_Data3,MATCH('Esssential Items CMB_Sorghum '!$A18,Exch_regions1,0),MATCH('Esssential Items CMB_Sorghum '!LL$1,exch_month6,0))</f>
        <v>55.577485380116954</v>
      </c>
      <c r="LN18" s="7">
        <v>1833766.6666666667</v>
      </c>
      <c r="LO18" s="7">
        <f>LN18/INDEX(Exchange_rate4,MATCH('Esssential Items CMB_Sorghum '!$A18,Exch_regions1,0),MATCH('Esssential Items CMB_Sorghum '!LN$1,exch_month7,0))</f>
        <v>64.342690058479533</v>
      </c>
      <c r="LP18" s="7">
        <v>1945166.6666666667</v>
      </c>
      <c r="LQ18" s="7">
        <f>LP18/INDEX(Exchange_rate5,MATCH('Esssential Items CMB_Sorghum '!$A18,Exch_regions1,0),MATCH('Esssential Items CMB_Sorghum '!LP$1,exch_month8,0))</f>
        <v>68.251461988304101</v>
      </c>
      <c r="LR18" s="7">
        <v>1910695</v>
      </c>
      <c r="LS18" s="7">
        <f>LR18/INDEX(Exchange_rate6,MATCH('Esssential Items CMB_Sorghum '!$A18,Exch_regions1,0),MATCH('Esssential Items CMB_Sorghum '!LR$1,exch_month9,0))</f>
        <v>67.041929824561407</v>
      </c>
      <c r="LT18" s="7">
        <v>2009750</v>
      </c>
      <c r="LU18" s="7">
        <f>LT18/INDEX(Exchange_rate7,MATCH('Esssential Items CMB_Sorghum '!$A18,Exch_regions1,0),MATCH('Esssential Items CMB_Sorghum '!LT$1,exch_month10,0))</f>
        <v>71.352071005917153</v>
      </c>
      <c r="LV18" s="7">
        <v>2062506.6666666667</v>
      </c>
      <c r="LW18" s="7">
        <f>LV18/INDEX(exchange_rates8,MATCH('Esssential Items CMB_Sorghum '!$A18,Exch_regions1,0),MATCH('Esssential Items CMB_Sorghum '!LV$1,exch_month11,0))</f>
        <v>72.453395784543332</v>
      </c>
      <c r="LX18" s="7">
        <v>2067911.6666666667</v>
      </c>
      <c r="LY18" s="7">
        <f>LX18/INDEX(exchange_rates9,MATCH('Esssential Items CMB_Sorghum '!$A18,Exch_regions1,0),MATCH('Esssential Items CMB_Sorghum '!LX$1,exch_month12,0))</f>
        <v>73.00229465756648</v>
      </c>
      <c r="LZ18" s="7">
        <v>2079666.6666666667</v>
      </c>
      <c r="MA18" s="7">
        <f>LZ18/INDEX(exchange_rates10,MATCH('Esssential Items CMB_Sorghum '!$A18,Exch_regions1,0),MATCH('Esssential Items CMB_Sorghum '!LZ$1,exch_month13,0))</f>
        <v>72.210648148148152</v>
      </c>
      <c r="MB18" s="7">
        <v>2104703.5833333335</v>
      </c>
      <c r="MC18" s="7">
        <f>MB18/INDEX(exchange_rates11,MATCH('Esssential Items CMB_Sorghum '!$A18,Exch_regions1,0),MATCH('Esssential Items CMB_Sorghum '!MB$1,exch_month14,0))</f>
        <v>73.074065179904409</v>
      </c>
      <c r="MD18" s="7">
        <v>2017466.6666666667</v>
      </c>
      <c r="ME18" s="7">
        <f>MD18/INDEX(exchange_rates12,MATCH('Esssential Items CMB_Sorghum '!$A18,Exch_regions1,0),MATCH('Esssential Items CMB_Sorghum '!MD$1,exch_month15,0))</f>
        <v>69.969942196531804</v>
      </c>
      <c r="MF18" s="7">
        <v>2008333.3333333333</v>
      </c>
      <c r="MG18" s="7">
        <f>MF18/INDEX(exchange_rates13,MATCH('Esssential Items CMB_Sorghum '!$A18,Exch_regions1,0),MATCH('Esssential Items CMB_Sorghum '!MF$1,exch_month16,0))</f>
        <v>69.653179190751445</v>
      </c>
      <c r="MH18" s="7">
        <v>2150782.0833333335</v>
      </c>
      <c r="MI18" s="7">
        <f>MH18/INDEX(exchange_rates14,MATCH('Esssential Items CMB_Sorghum '!$A18,Exch_regions1,0),MATCH('Esssential Items CMB_Sorghum '!MH$1,exch_month17,0))</f>
        <v>73.656920662100461</v>
      </c>
      <c r="MJ18" s="7">
        <v>2202590</v>
      </c>
      <c r="MK18" s="7">
        <f>MJ18/INDEX(exchange_rates15,MATCH('Esssential Items CMB_Sorghum '!$A18,Exch_regions1,0),MATCH('Esssential Items CMB_Sorghum '!MJ$1,exch_month18,0))</f>
        <v>75.08829545454546</v>
      </c>
      <c r="ML18" s="7">
        <v>2336270.4166666665</v>
      </c>
      <c r="MM18" s="7">
        <f>ML18/INDEX(exchange_rates16,MATCH('Esssential Items CMB_Sorghum '!$A18,Exch_regions1,0),MATCH('Esssential Items CMB_Sorghum '!ML$1,exch_month19,0))</f>
        <v>77.810838190396893</v>
      </c>
      <c r="MN18" s="7">
        <v>2231093.3333333335</v>
      </c>
      <c r="MO18" s="7">
        <f>MN18/INDEX(exchange_rates17,MATCH('Esssential Items CMB_Sorghum '!$A18,Exch_regions1,0),MATCH('Esssential Items CMB_Sorghum '!MN$1,exch_month20,0))</f>
        <v>73.451632373113853</v>
      </c>
      <c r="MP18" s="7">
        <v>2299883.3333333335</v>
      </c>
      <c r="MQ18" s="7">
        <f>MP18/INDEX(exchange_rates18,MATCH('Esssential Items CMB_Sorghum '!$A18,Exch_regions1,0),MATCH('Esssential Items CMB_Sorghum '!MP$1,exch_month21,0))</f>
        <v>77.437149270482607</v>
      </c>
      <c r="MR18" s="7">
        <v>2319551.6666666665</v>
      </c>
      <c r="MS18" s="7">
        <f>MR18/INDEX(exchange_rates19,MATCH('Esssential Items CMB_Sorghum '!$A18,Exch_regions1,0),MATCH('Esssential Items CMB_Sorghum '!MR$1,exch_month22,0))</f>
        <v>75.228702702702705</v>
      </c>
      <c r="MT18" s="40">
        <f t="shared" si="3"/>
        <v>1694606.75</v>
      </c>
      <c r="MU18" s="40">
        <f t="shared" si="3"/>
        <v>62.542582926090496</v>
      </c>
    </row>
    <row r="19" spans="1:359" x14ac:dyDescent="0.25">
      <c r="A19" s="14" t="s">
        <v>15</v>
      </c>
      <c r="B19" s="7">
        <v>1487250</v>
      </c>
      <c r="C19" s="8">
        <f t="array" ref="C19">B19/INDEX(Exch_rates,MATCH($A19,Exch_regions2,0),MATCH(B$1,Exch_months2,0))</f>
        <v>47.975806451612904</v>
      </c>
      <c r="D19" s="7">
        <v>1651750</v>
      </c>
      <c r="E19" s="8">
        <f t="array" ref="E19">D19/INDEX(Exch_rates,MATCH($A19,Exch_regions2,0),MATCH(D$1,Exch_months2,0))</f>
        <v>55.521008403361343</v>
      </c>
      <c r="F19" s="7">
        <v>1702500</v>
      </c>
      <c r="G19" s="8">
        <f t="array" ref="G19">F19/INDEX(Exch_rates,MATCH($A19,Exch_regions2,0),MATCH(F$1,Exch_months2,0))</f>
        <v>54.91935483870968</v>
      </c>
      <c r="H19" s="7">
        <v>2186875</v>
      </c>
      <c r="I19" s="8">
        <f t="array" ref="I19">H19/INDEX(Exch_rates,MATCH($A19,Exch_regions2,0),MATCH(H$1,Exch_months2,0))</f>
        <v>67.810077519379846</v>
      </c>
      <c r="J19" s="7">
        <v>2392000</v>
      </c>
      <c r="K19" s="8">
        <f t="array" ref="K19">J19/INDEX(Exch_rates,MATCH($A19,Exch_regions2,0),MATCH(J$1,Exch_months2,0))</f>
        <v>72.484848484848484</v>
      </c>
      <c r="L19" s="7">
        <v>2845500</v>
      </c>
      <c r="M19" s="8">
        <f t="array" ref="M19">L19/INDEX(Exch_rates,MATCH($A19,Exch_regions2,0),MATCH(L$1,Exch_months2,0))</f>
        <v>86.555133079847906</v>
      </c>
      <c r="N19" s="7">
        <v>2732625</v>
      </c>
      <c r="O19" s="8">
        <f t="array" ref="O19">N19/INDEX(Exch_rates,MATCH($A19,Exch_regions2,0),MATCH(N$1,Exch_months2,0))</f>
        <v>85.39453125</v>
      </c>
      <c r="P19" s="7">
        <v>2362625</v>
      </c>
      <c r="Q19" s="8">
        <f t="array" ref="Q19">P19/INDEX(Exch_rates,MATCH($A19,Exch_regions2,0),MATCH(P$1,Exch_months2,0))</f>
        <v>74.413385826771659</v>
      </c>
      <c r="R19" s="7">
        <v>1849250</v>
      </c>
      <c r="S19" s="8">
        <f t="array" ref="S19">R19/INDEX(Exch_rates,MATCH($A19,Exch_regions2,0),MATCH(R$1,Exch_months2,0))</f>
        <v>58.706349206349209</v>
      </c>
      <c r="T19" s="7">
        <v>1756875</v>
      </c>
      <c r="U19" s="8">
        <f t="array" ref="U19">T19/INDEX(Exch_rates,MATCH($A19,Exch_regions2,0),MATCH(T$1,Exch_months2,0))</f>
        <v>57.602459016393439</v>
      </c>
      <c r="V19" s="7">
        <v>1483000</v>
      </c>
      <c r="W19" s="8">
        <f t="array" ref="W19">V19/INDEX(Exch_rates,MATCH($A19,Exch_regions2,0),MATCH(V$1,Exch_months2,0))</f>
        <v>55.962264150943398</v>
      </c>
      <c r="X19" s="7">
        <v>1190250</v>
      </c>
      <c r="Y19" s="8">
        <f t="array" ref="Y19">X19/INDEX(Exch_rates,MATCH($A19,Exch_regions2,0),MATCH(X$1,Exch_months2,0))</f>
        <v>46.676470588235297</v>
      </c>
      <c r="Z19" s="15">
        <v>1005250</v>
      </c>
      <c r="AA19" s="8">
        <f t="array" ref="AA19">Z19/INDEX(Exch_rates,MATCH($A19,Exch_regions2,0),MATCH(Z$1,Exch_months2,0))</f>
        <v>40.009950248756219</v>
      </c>
      <c r="AB19" s="7">
        <v>933500</v>
      </c>
      <c r="AC19" s="8">
        <f t="array" ref="AC19">AB19/INDEX(Exch_rates,MATCH($A19,Exch_regions2,0),MATCH(AB$1,Exch_months2,0))</f>
        <v>37.527638190954775</v>
      </c>
      <c r="AD19" s="7">
        <v>928500</v>
      </c>
      <c r="AE19" s="8">
        <f t="array" ref="AE19">AD19/INDEX(Exch_rates,MATCH($A19,Exch_regions2,0),MATCH(AD$1,Exch_months2,0))</f>
        <v>38.487046632124354</v>
      </c>
      <c r="AF19" s="7">
        <v>907500</v>
      </c>
      <c r="AG19" s="8">
        <f t="array" ref="AG19">AF19/INDEX(Exch_rates,MATCH($A19,Exch_regions2,0),MATCH(AF$1,Exch_months2,0))</f>
        <v>39.456521739130437</v>
      </c>
      <c r="AH19" s="7">
        <v>911500</v>
      </c>
      <c r="AI19" s="8">
        <f t="array" ref="AI19">AH19/INDEX(Exch_rates,MATCH($A19,Exch_regions2,0),MATCH(AH$1,Exch_months2,0))</f>
        <v>39.204301075268816</v>
      </c>
      <c r="AJ19" s="7">
        <v>850500</v>
      </c>
      <c r="AK19" s="8">
        <f t="array" ref="AK19">AJ19/INDEX(Exch_rates,MATCH($A19,Exch_regions2,0),MATCH(AJ$1,Exch_months2,0))</f>
        <v>36.978260869565219</v>
      </c>
      <c r="AL19" s="7">
        <v>845750</v>
      </c>
      <c r="AM19" s="8">
        <f t="array" ref="AM19">AL19/INDEX(Exch_rates,MATCH($A19,Exch_regions2,0),MATCH(AL$1,Exch_months2,0))</f>
        <v>36.376344086021504</v>
      </c>
      <c r="AN19" s="7">
        <v>1170250</v>
      </c>
      <c r="AO19" s="8">
        <f t="array" ref="AO19">AN19/INDEX(Exch_rates,MATCH($A19,Exch_regions2,0),MATCH(AN$1,Exch_months2,0))</f>
        <v>50.880434782608695</v>
      </c>
      <c r="AP19" s="7">
        <v>1079615</v>
      </c>
      <c r="AQ19" s="8">
        <f t="array" ref="AQ19">AP19/INDEX(Exch_rates,MATCH($A19,Exch_regions2,0),MATCH(AP$1,Exch_months2,0))</f>
        <v>45.941063829787232</v>
      </c>
      <c r="AR19" s="7">
        <v>956800</v>
      </c>
      <c r="AS19" s="8">
        <f t="array" ref="AS19">AR19/INDEX(Exch_rates,MATCH($A19,Exch_regions2,0),MATCH(AR$1,Exch_months2,0))</f>
        <v>40.371308016877634</v>
      </c>
      <c r="AT19" s="7">
        <v>852000</v>
      </c>
      <c r="AU19" s="8">
        <f t="array" ref="AU19">AT19/INDEX(Exch_rates,MATCH($A19,Exch_regions2,0),MATCH(AT$1,Exch_months2,0))</f>
        <v>35.389408099688474</v>
      </c>
      <c r="AV19" s="7">
        <v>950200</v>
      </c>
      <c r="AW19" s="8">
        <f t="array" ref="AW19">AV19/INDEX(Exch_rates,MATCH($A19,Exch_regions2,0),MATCH(AV$1,Exch_months2,0))</f>
        <v>39.248244527054936</v>
      </c>
      <c r="AX19" s="7">
        <v>897000</v>
      </c>
      <c r="AY19" s="8">
        <f t="array" ref="AY19">AX19/INDEX(Exch_rates,MATCH($A19,Exch_regions2,0),MATCH(AX$1,Exch_months2,0))</f>
        <v>40.772727272727273</v>
      </c>
      <c r="AZ19" s="7">
        <v>772500</v>
      </c>
      <c r="BA19" s="8">
        <f t="array" ref="BA19">AZ19/INDEX(Exch_rates,MATCH($A19,Exch_regions2,0),MATCH(AZ$1,Exch_months2,0))</f>
        <v>40.657894736842103</v>
      </c>
      <c r="BB19" s="7">
        <v>819500</v>
      </c>
      <c r="BC19" s="8">
        <f t="array" ref="BC19">BB19/INDEX(Exch_rates,MATCH($A19,Exch_regions2,0),MATCH(BB$1,Exch_months2,0))</f>
        <v>45.527777777777779</v>
      </c>
      <c r="BD19" s="7">
        <v>822000</v>
      </c>
      <c r="BE19" s="8">
        <f t="array" ref="BE19">BD19/INDEX(Exch_rates,MATCH($A19,Exch_regions2,0),MATCH(BD$1,Exch_months2,0))</f>
        <v>44.673913043478258</v>
      </c>
      <c r="BF19" s="7">
        <v>788365</v>
      </c>
      <c r="BG19" s="8">
        <f t="array" ref="BG19">BF19/INDEX(Exch_rates,MATCH($A19,Exch_regions2,0),MATCH(BF$1,Exch_months2,0))</f>
        <v>42.47084175084175</v>
      </c>
      <c r="BH19" s="7">
        <v>913187.5</v>
      </c>
      <c r="BI19" s="8">
        <f t="array" ref="BI19">BH19/INDEX(Exch_rates,MATCH($A19,Exch_regions2,0),MATCH(BH$1,Exch_months2,0))</f>
        <v>47.81086387434555</v>
      </c>
      <c r="BJ19" s="7">
        <v>945250</v>
      </c>
      <c r="BK19" s="8">
        <f t="array" ref="BK19">BJ19/INDEX(Exch_rates,MATCH($A19,Exch_regions2,0),MATCH(BJ$1,Exch_months2,0))</f>
        <v>48.474358974358971</v>
      </c>
      <c r="BL19" s="7">
        <v>978500</v>
      </c>
      <c r="BM19" s="8">
        <f t="array" ref="BM19">BL19/INDEX(Exch_rates,MATCH($A19,Exch_regions2,0),MATCH(BL$1,Exch_months2,0))</f>
        <v>50.179487179487182</v>
      </c>
      <c r="BN19" s="7">
        <v>850500</v>
      </c>
      <c r="BO19" s="8">
        <f t="array" ref="BO19">BN19/INDEX(Exch_rates,MATCH($A19,Exch_regions2,0),MATCH(BN$1,Exch_months2,0))</f>
        <v>42.524999999999999</v>
      </c>
      <c r="BP19" s="7">
        <v>1177500</v>
      </c>
      <c r="BQ19" s="8">
        <f t="array" ref="BQ19">BP19/INDEX(Exch_rates,MATCH($A19,Exch_regions2,0),MATCH(BP$1,Exch_months2,0))</f>
        <v>54.262672811059907</v>
      </c>
      <c r="BR19" s="7">
        <v>1099375</v>
      </c>
      <c r="BS19" s="8">
        <f t="array" ref="BS19">BR19/INDEX(Exch_rates,MATCH($A19,Exch_regions2,0),MATCH(BR$1,Exch_months2,0))</f>
        <v>50.662442396313367</v>
      </c>
      <c r="BT19" s="7">
        <v>992500</v>
      </c>
      <c r="BU19" s="8">
        <f t="array" ref="BU19">BT19/INDEX(Exch_rates,MATCH($A19,Exch_regions2,0),MATCH(BT$1,Exch_months2,0))</f>
        <v>47.261904761904759</v>
      </c>
      <c r="BV19" s="7">
        <v>996500</v>
      </c>
      <c r="BW19" s="8">
        <f t="array" ref="BW19">BV19/INDEX(Exch_rates,MATCH($A19,Exch_regions2,0),MATCH(BV$1,Exch_months2,0))</f>
        <v>47.452380952380949</v>
      </c>
      <c r="BX19" s="7">
        <v>992500</v>
      </c>
      <c r="BY19" s="8">
        <f t="array" ref="BY19">BX19/INDEX(Exch_rates,MATCH($A19,Exch_regions2,0),MATCH(BX$1,Exch_months2,0))</f>
        <v>49.012345679012348</v>
      </c>
      <c r="BZ19" s="7">
        <v>996500</v>
      </c>
      <c r="CA19" s="8">
        <f t="array" ref="CA19">BZ19/INDEX(Exch_rates,MATCH($A19,Exch_regions2,0),MATCH(BZ$1,Exch_months2,0))</f>
        <v>51.102564102564102</v>
      </c>
      <c r="CB19" s="7">
        <v>1115000</v>
      </c>
      <c r="CC19" s="8">
        <f t="array" ref="CC19">CB19/INDEX(Exch_rates,MATCH($A19,Exch_regions2,0),MATCH(CB$1,Exch_months2,0))</f>
        <v>55.75</v>
      </c>
      <c r="CD19" s="7">
        <v>1210000</v>
      </c>
      <c r="CE19" s="8">
        <f t="array" ref="CE19">CD19/INDEX(Exch_rates,MATCH($A19,Exch_regions2,0),MATCH(CD$1,Exch_months2,0))</f>
        <v>57.075471698113205</v>
      </c>
      <c r="CF19" s="7">
        <v>1305000</v>
      </c>
      <c r="CG19" s="8">
        <f t="array" ref="CG19">CF19/INDEX(Exch_rates,MATCH($A19,Exch_regions2,0),MATCH(CF$1,Exch_months2,0))</f>
        <v>59.589041095890408</v>
      </c>
      <c r="CH19" s="7">
        <v>1376500</v>
      </c>
      <c r="CI19" s="8">
        <f t="array" ref="CI19">CH19/INDEX(Exch_rates,MATCH($A19,Exch_regions2,0),MATCH(CH$1,Exch_months2,0))</f>
        <v>64.023255813953483</v>
      </c>
      <c r="CJ19" s="7">
        <v>1186500</v>
      </c>
      <c r="CK19" s="8">
        <f t="array" ref="CK19">CJ19/INDEX(Exch_rates,MATCH($A19,Exch_regions2,0),MATCH(CJ$1,Exch_months2,0))</f>
        <v>56.165680473372781</v>
      </c>
      <c r="CL19" s="7">
        <v>1362500</v>
      </c>
      <c r="CM19" s="8">
        <f t="array" ref="CM19">CL19/INDEX(Exch_rates,MATCH($A19,Exch_regions2,0),MATCH(CL$1,Exch_months2,0))</f>
        <v>64.268867924528308</v>
      </c>
      <c r="CN19" s="7">
        <v>2095000</v>
      </c>
      <c r="CO19" s="8">
        <f t="array" ref="CO19">CN19/INDEX(Exch_rates,MATCH($A19,Exch_regions2,0),MATCH(CN$1,Exch_months2,0))</f>
        <v>97.441860465116278</v>
      </c>
      <c r="CP19" s="7">
        <v>1833937.5</v>
      </c>
      <c r="CQ19" s="8">
        <f t="array" ref="CQ19">CP19/INDEX(Exch_rates,MATCH($A19,Exch_regions2,0),MATCH(CP$1,Exch_months2,0))</f>
        <v>85.299418604651166</v>
      </c>
      <c r="CR19" s="7">
        <v>1461250</v>
      </c>
      <c r="CS19" s="8">
        <f t="array" ref="CS19">CR19/INDEX(Exch_rates,MATCH($A19,Exch_regions2,0),MATCH(CR$1,Exch_months2,0))</f>
        <v>66.420454545454547</v>
      </c>
      <c r="CT19" s="7">
        <v>1804567.5</v>
      </c>
      <c r="CU19" s="8">
        <f t="array" ref="CU19">CT19/INDEX(Exch_rates,MATCH($A19,Exch_regions2,0),MATCH(CT$1,Exch_months2,0))</f>
        <v>80.203000000000003</v>
      </c>
      <c r="CV19" s="7">
        <v>1827375</v>
      </c>
      <c r="CW19" s="8">
        <f t="array" ref="CW19">CV19/INDEX(Exch_rates,MATCH($A19,Exch_regions2,0),MATCH(CV$1,Exch_months2,0))</f>
        <v>84.994186046511629</v>
      </c>
      <c r="CX19" s="7">
        <v>1866050</v>
      </c>
      <c r="CY19" s="8">
        <f t="array" ref="CY19">CX19/INDEX(Exch_rates,MATCH($A19,Exch_regions2,0),MATCH(CX$1,Exch_months2,0))</f>
        <v>84.820454545454552</v>
      </c>
      <c r="CZ19" s="7">
        <v>1864750</v>
      </c>
      <c r="DA19" s="8">
        <f t="array" ref="DA19">CZ19/INDEX(Exch_rates,MATCH($A19,Exch_regions2,0),MATCH(CZ$1,Exch_months2,0))</f>
        <v>84.76136363636364</v>
      </c>
      <c r="DB19" s="7">
        <v>2045500</v>
      </c>
      <c r="DC19" s="8">
        <f t="array" ref="DC19">DB19/INDEX(Exch_rates,MATCH($A19,Exch_regions2,0),MATCH(DB$1,Exch_months2,0))</f>
        <v>90.911111111111111</v>
      </c>
      <c r="DD19" s="7">
        <v>1854250</v>
      </c>
      <c r="DE19" s="8">
        <f t="array" ref="DE19">DD19/INDEX(Exch_rates,MATCH($A19,Exch_regions2,0),MATCH(DD$1,Exch_months2,0))</f>
        <v>82.411111111111111</v>
      </c>
      <c r="DF19" s="7">
        <v>1801442.5</v>
      </c>
      <c r="DG19" s="8">
        <f t="array" ref="DG19">DF19/INDEX(Exch_rates,MATCH($A19,Exch_regions2,0),MATCH(DF$1,Exch_months2,0))</f>
        <v>80.064111111111117</v>
      </c>
      <c r="DH19" s="7">
        <v>1599000</v>
      </c>
      <c r="DI19" s="8">
        <f t="array" ref="DI19">DH19/INDEX(Exch_rates,MATCH($A19,Exch_regions2,0),MATCH(DH$1,Exch_months2,0))</f>
        <v>71.066666666666663</v>
      </c>
      <c r="DJ19" s="7">
        <v>1789000</v>
      </c>
      <c r="DK19" s="8">
        <f t="array" ref="DK19">DJ19/INDEX(Exch_rates,MATCH($A19,Exch_regions2,0),MATCH(DJ$1,Exch_months2,0))</f>
        <v>79.511111111111106</v>
      </c>
      <c r="DL19" s="7">
        <v>1680567.5</v>
      </c>
      <c r="DM19" s="8">
        <f t="array" ref="DM19">DL19/INDEX(Exch_rates,MATCH($A19,Exch_regions2,0),MATCH(DL$1,Exch_months2,0))</f>
        <v>74.691888888888883</v>
      </c>
      <c r="DN19" s="7">
        <v>1674942.5</v>
      </c>
      <c r="DO19" s="8">
        <f t="array" ref="DO19">DN19/INDEX(Exch_rates,MATCH($A19,Exch_regions2,0),MATCH(DN$1,Exch_months2,0))</f>
        <v>74.441888888888883</v>
      </c>
      <c r="DP19" s="7">
        <v>1844385</v>
      </c>
      <c r="DQ19" s="8">
        <f t="array" ref="DQ19">DP19/INDEX(Exch_rates,MATCH($A19,Exch_regions2,0),MATCH(DP$1,Exch_months2,0))</f>
        <v>81.972666666666669</v>
      </c>
      <c r="DR19" s="7">
        <v>1845010</v>
      </c>
      <c r="DS19" s="8">
        <f t="array" ref="DS19">DR19/INDEX(Exch_rates,MATCH($A19,Exch_regions2,0),MATCH(DR$1,Exch_months2,0))</f>
        <v>82.00044444444444</v>
      </c>
      <c r="DT19" s="7">
        <v>1837317.5</v>
      </c>
      <c r="DU19" s="8">
        <f t="array" ref="DU19">DT19/INDEX(Exch_rates,MATCH($A19,Exch_regions2,0),MATCH(DT$1,Exch_months2,0))</f>
        <v>79.883369565217393</v>
      </c>
      <c r="DV19" s="7">
        <v>1856385</v>
      </c>
      <c r="DW19" s="8">
        <f t="array" ref="DW19">DV19/INDEX(Exch_rates,MATCH($A19,Exch_regions2,0),MATCH(DV$1,Exch_months2,0))</f>
        <v>80.712391304347832</v>
      </c>
      <c r="DX19" s="7">
        <v>2080682.5</v>
      </c>
      <c r="DY19" s="8">
        <f t="array" ref="DY19">DX19/INDEX(Exch_rates,MATCH($A19,Exch_regions2,0),MATCH(DX$1,Exch_months2,0))</f>
        <v>90.464456521739137</v>
      </c>
      <c r="DZ19" s="7">
        <v>2076145</v>
      </c>
      <c r="EA19" s="8">
        <f t="array" ref="EA19">DZ19/INDEX(Exch_rates,MATCH($A19,Exch_regions2,0),MATCH(DZ$1,Exch_months2,0))</f>
        <v>88.346595744680855</v>
      </c>
      <c r="EB19" s="7">
        <v>1781885</v>
      </c>
      <c r="EC19" s="8">
        <f t="array" ref="EC19">EB19/INDEX(Exch_rates,MATCH($A19,Exch_regions2,0),MATCH(EB$1,Exch_months2,0))</f>
        <v>77.473260869565223</v>
      </c>
      <c r="ED19" s="7">
        <v>1833135</v>
      </c>
      <c r="EE19" s="8">
        <f t="array" ref="EE19">ED19/INDEX(Exch_rates,MATCH($A19,Exch_regions2,0),MATCH(ED$1,Exch_months2,0))</f>
        <v>76.380624999999995</v>
      </c>
      <c r="EF19" s="7">
        <v>1801500</v>
      </c>
      <c r="EG19" s="8">
        <f t="array" ref="EG19">EF19/INDEX(Exch_rates,MATCH($A19,Exch_regions2,0),MATCH(EF$1,Exch_months2,0))</f>
        <v>75.0625</v>
      </c>
      <c r="EH19" s="7">
        <v>1822750</v>
      </c>
      <c r="EI19" s="8">
        <f t="array" ref="EI19">EH19/INDEX(Exch_rates,MATCH($A19,Exch_regions2,0),MATCH(EH$1,Exch_months2,0))</f>
        <v>76.747368421052627</v>
      </c>
      <c r="EJ19" s="7">
        <v>1246500</v>
      </c>
      <c r="EK19" s="8">
        <f t="array" ref="EK19">EJ19/INDEX(Exch_rates,MATCH($A19,Exch_regions2,0),MATCH(EJ$1,Exch_months2,0))</f>
        <v>52.484210526315792</v>
      </c>
      <c r="EL19" s="7">
        <v>1288375</v>
      </c>
      <c r="EM19" s="8">
        <f t="array" ref="EM19">EL19/INDEX(Exch_rates,MATCH($A19,Exch_regions2,0),MATCH(EL$1,Exch_months2,0))</f>
        <v>54.247368421052634</v>
      </c>
      <c r="EN19" s="7">
        <v>1322375</v>
      </c>
      <c r="EO19" s="8">
        <f t="array" ref="EO19">EN19/INDEX(Exch_rates,MATCH($A19,Exch_regions2,0),MATCH(EN$1,Exch_months2,0))</f>
        <v>54.30698151950719</v>
      </c>
      <c r="EP19" s="7">
        <v>1430062.5</v>
      </c>
      <c r="EQ19" s="8">
        <f t="array" ref="EQ19">EP19/INDEX(Exch_rates,MATCH($A19,Exch_regions2,0),MATCH(EP$1,Exch_months2,0))</f>
        <v>58.369897959183675</v>
      </c>
      <c r="ER19" s="7">
        <v>1465156.25</v>
      </c>
      <c r="ES19" s="8">
        <f t="array" ref="ES19">ER19/INDEX(Exch_rates,MATCH($A19,Exch_regions2,0),MATCH(ER$1,Exch_months2,0))</f>
        <v>60.108974358974358</v>
      </c>
      <c r="ET19" s="7">
        <v>1570375</v>
      </c>
      <c r="EU19" s="8">
        <f t="array" ref="EU19">ET19/INDEX(Exch_rates,MATCH($A19,Exch_regions2,0),MATCH(ET$1,Exch_months2,0))</f>
        <v>69.027472527472526</v>
      </c>
      <c r="EV19" s="7">
        <v>1841175</v>
      </c>
      <c r="EW19" s="8">
        <f t="array" ref="EW19">EV19/INDEX(Exch_rates,MATCH($A19,Exch_regions2,0),MATCH(EV$1,Exch_months2,0))</f>
        <v>79.360991379310349</v>
      </c>
      <c r="EX19" s="7">
        <v>1791937.5</v>
      </c>
      <c r="EY19" s="8">
        <f t="array" ref="EY19">EX19/INDEX(Exch_rates,MATCH($A19,Exch_regions2,0),MATCH(EX$1,Exch_months2,0))</f>
        <v>77.48918918918919</v>
      </c>
      <c r="EZ19" s="7">
        <v>1819312.5</v>
      </c>
      <c r="FA19" s="8">
        <f t="array" ref="FA19">EZ19/INDEX(Exch_rates,MATCH($A19,Exch_regions2,0),MATCH(EZ$1,Exch_months2,0))</f>
        <v>77.831550802139034</v>
      </c>
      <c r="FB19" s="7">
        <v>1943156.25</v>
      </c>
      <c r="FC19" s="8">
        <f t="array" ref="FC19">FB19/INDEX(Exch_rates,MATCH($A19,Exch_regions2,0),MATCH(FB$1,Exch_months2,0))</f>
        <v>83.129679144385022</v>
      </c>
      <c r="FD19" s="7">
        <v>2080656.25</v>
      </c>
      <c r="FE19" s="8">
        <f t="array" ref="FE19">FD19/INDEX(Exch_rates,MATCH($A19,Exch_regions2,0),MATCH(FD$1,Exch_months2,0))</f>
        <v>89.012032085561501</v>
      </c>
      <c r="FF19" s="7">
        <v>2065718.75</v>
      </c>
      <c r="FG19" s="8">
        <f t="array" ref="FG19">FF19/INDEX(Exch_rates,MATCH($A19,Exch_regions2,0),MATCH(FF$1,Exch_months2,0))</f>
        <v>88.372994652406419</v>
      </c>
      <c r="FH19" s="7">
        <v>1788625</v>
      </c>
      <c r="FI19" s="8">
        <f t="array" ref="FI19">FH19/INDEX(Exch_rates,MATCH($A19,Exch_regions2,0),MATCH(FH$1,Exch_months2,0))</f>
        <v>76.518716577540104</v>
      </c>
      <c r="FJ19" s="7">
        <v>1718406.25</v>
      </c>
      <c r="FK19" s="8">
        <f t="array" ref="FK19">FJ19/INDEX(Exch_rates,MATCH($A19,Exch_regions2,0),MATCH(FJ$1,Exch_months2,0))</f>
        <v>73.514705882352942</v>
      </c>
      <c r="FL19" s="7">
        <v>1736812.5</v>
      </c>
      <c r="FM19" s="8">
        <f t="array" ref="FM19">FL19/INDEX(Exch_rates,MATCH($A19,Exch_regions2,0),MATCH(FL$1,Exch_months2,0))</f>
        <v>74.30213903743315</v>
      </c>
      <c r="FN19" s="7">
        <v>1681125</v>
      </c>
      <c r="FO19" s="8">
        <f t="array" ref="FO19">FN19/INDEX(Exch_rates,MATCH($A19,Exch_regions2,0),MATCH(FN$1,Exch_months2,0))</f>
        <v>71.537234042553195</v>
      </c>
      <c r="FP19" s="7">
        <v>1539406.25</v>
      </c>
      <c r="FQ19" s="8">
        <f t="array" ref="FQ19">FP19/INDEX(Exch_rates,MATCH($A19,Exch_regions2,0),MATCH(FP$1,Exch_months2,0))</f>
        <v>65.506648936170208</v>
      </c>
      <c r="FR19" s="7">
        <v>1593093.75</v>
      </c>
      <c r="FS19" s="8">
        <f t="array" ref="FS19">FR19/INDEX(Exch_rates,MATCH($A19,Exch_regions2,0),MATCH(FR$1,Exch_months2,0))</f>
        <v>67.791223404255319</v>
      </c>
      <c r="FT19" s="7">
        <v>1669875</v>
      </c>
      <c r="FU19" s="8">
        <f t="array" ref="FU19">FT19/INDEX(Exch_rates,MATCH($A19,Exch_regions2,0),MATCH(FT$1,Exch_months2,0))</f>
        <v>71.058510638297875</v>
      </c>
      <c r="FV19" s="7">
        <v>1740500</v>
      </c>
      <c r="FW19" s="8">
        <f t="array" ref="FW19">FV19/INDEX(Exch_rates,MATCH($A19,Exch_regions2,0),MATCH(FV$1,Exch_months2,0))</f>
        <v>73.284210526315789</v>
      </c>
      <c r="FX19" s="7">
        <v>1678781.25</v>
      </c>
      <c r="FY19" s="8">
        <f t="array" ref="FY19">FX19/INDEX(Exch_rates,MATCH($A19,Exch_regions2,0),MATCH(FX$1,Exch_months2,0))</f>
        <v>70.685526315789474</v>
      </c>
      <c r="FZ19" s="7">
        <v>1515500</v>
      </c>
      <c r="GA19" s="8">
        <f t="array" ref="GA19">FZ19/INDEX(Exch_rates,MATCH($A19,Exch_regions2,0),MATCH(FZ$1,Exch_months2,0))</f>
        <v>63.145833333333336</v>
      </c>
      <c r="GB19" s="7">
        <v>1430906.25</v>
      </c>
      <c r="GC19" s="8">
        <f t="array" ref="GC19">GB19/INDEX(Exch_rates,MATCH($A19,Exch_regions2,0),MATCH(GB$1,Exch_months2,0))</f>
        <v>59.62109375</v>
      </c>
      <c r="GD19" s="7">
        <v>1392906.25</v>
      </c>
      <c r="GE19" s="8">
        <f t="array" ref="GE19">GD19/INDEX(Exch_rates,MATCH($A19,Exch_regions2,0),MATCH(GD$1,Exch_months2,0))</f>
        <v>58.037760416666664</v>
      </c>
      <c r="GF19" s="7">
        <v>1392843.75</v>
      </c>
      <c r="GG19" s="8">
        <f t="array" ref="GG19">GF19/INDEX(Exch_rates,MATCH($A19,Exch_regions2,0),MATCH(GF$1,Exch_months2,0))</f>
        <v>58.03515625</v>
      </c>
      <c r="GH19" s="7">
        <v>1501687.5</v>
      </c>
      <c r="GI19" s="8">
        <f t="array" ref="GI19">GH19/INDEX(Exch_rates,MATCH($A19,Exch_regions2,0),MATCH(GH$1,Exch_months2,0))</f>
        <v>62.5703125</v>
      </c>
      <c r="GJ19" s="7">
        <v>1513562.5</v>
      </c>
      <c r="GK19" s="8">
        <f t="array" ref="GK19">GJ19/INDEX(Exch_rates,MATCH($A19,Exch_regions2,0),MATCH(GJ$1,Exch_months2,0))</f>
        <v>63.065104166666664</v>
      </c>
      <c r="GL19" s="7">
        <v>1531937.5</v>
      </c>
      <c r="GM19" s="8">
        <f t="array" ref="GM19">GL19/INDEX(Exch_rates,MATCH($A19,Exch_regions2,0),MATCH(GL$1,Exch_months2,0))</f>
        <v>63.830729166666664</v>
      </c>
      <c r="GN19" s="7">
        <v>1636125</v>
      </c>
      <c r="GO19" s="8">
        <f t="array" ref="GO19">GN19/INDEX(Exch_rates,MATCH($A19,Exch_regions2,0),MATCH(GN$1,Exch_months2,0))</f>
        <v>68.171875</v>
      </c>
      <c r="GP19" s="7">
        <v>1614781.25</v>
      </c>
      <c r="GQ19" s="8">
        <f t="array" ref="GQ19">GP19/INDEX(Exch_rates,MATCH($A19,Exch_regions2,0),MATCH(GP$1,Exch_months2,0))</f>
        <v>66.588917525773198</v>
      </c>
      <c r="GR19" s="7">
        <v>1605093.75</v>
      </c>
      <c r="GS19" s="8">
        <f t="array" ref="GS19">GR19/INDEX(Exch_rates,MATCH($A19,Exch_regions2,0),MATCH(GR$1,Exch_months2,0))</f>
        <v>66.189432989690715</v>
      </c>
      <c r="GT19" s="7">
        <v>1561656.25</v>
      </c>
      <c r="GU19" s="8">
        <f t="array" ref="GU19">GT19/INDEX(Exch_rates,MATCH($A19,Exch_regions2,0),MATCH(GT$1,Exch_months2,0))</f>
        <v>63.741071428571431</v>
      </c>
      <c r="GV19" s="7">
        <v>1628062.5</v>
      </c>
      <c r="GW19" s="8">
        <f t="array" ref="GW19">GV19/INDEX(Exch_rates,MATCH($A19,Exch_regions2,0),MATCH(GV$1,Exch_months2,0))</f>
        <v>66.451530612244895</v>
      </c>
      <c r="GX19" s="7">
        <v>1630031.25</v>
      </c>
      <c r="GY19" s="8">
        <f t="array" ref="GY19">GX19/INDEX(Exch_rates,MATCH($A19,Exch_regions2,0),MATCH(GX$1,Exch_months2,0))</f>
        <v>66.531887755102048</v>
      </c>
      <c r="GZ19" s="7">
        <v>1613187.5</v>
      </c>
      <c r="HA19" s="8">
        <f t="array" ref="HA19">GZ19/INDEX(Exch_rates,MATCH($A19,Exch_regions2,0),MATCH(GZ$1,Exch_months2,0))</f>
        <v>63.262254901960787</v>
      </c>
      <c r="HB19" s="7">
        <v>1543468.75</v>
      </c>
      <c r="HC19" s="8">
        <f t="array" ref="HC19">HB19/INDEX(Exch_rates,MATCH($A19,Exch_regions2,0),MATCH(HB$1,Exch_months2,0))</f>
        <v>60.528186274509807</v>
      </c>
      <c r="HD19" s="7">
        <v>1531125</v>
      </c>
      <c r="HE19" s="8">
        <f t="array" ref="HE19">HD19/INDEX(Exch_rates,MATCH($A19,Exch_regions2,0),MATCH(HD$1,Exch_months2,0))</f>
        <v>59.173913043478258</v>
      </c>
      <c r="HF19" s="7">
        <v>1519093.75</v>
      </c>
      <c r="HG19" s="8">
        <f t="array" ref="HG19">HF19/INDEX(Exch_rates,MATCH($A19,Exch_regions2,0),MATCH(HF$1,Exch_months2,0))</f>
        <v>59.572303921568626</v>
      </c>
      <c r="HH19" s="7">
        <v>1552062.5</v>
      </c>
      <c r="HI19" s="8">
        <f t="array" ref="HI19">HH19/INDEX(Exch_rates,MATCH($A19,Exch_regions2,0),MATCH(HH$1,Exch_months2,0))</f>
        <v>60.865196078431374</v>
      </c>
      <c r="HJ19" s="7">
        <v>1425000</v>
      </c>
      <c r="HK19" s="8">
        <f t="array" ref="HK19">HJ19/INDEX(Exch_rates,MATCH($A19,Exch_regions2,0),MATCH(HJ$1,Exch_months2,0))</f>
        <v>54.807692307692307</v>
      </c>
      <c r="HL19" s="7">
        <v>1362343.75</v>
      </c>
      <c r="HM19" s="8">
        <f t="array" ref="HM19">HL19/INDEX(Exch_rates,MATCH($A19,Exch_regions2,0),MATCH(HL$1,Exch_months2,0))</f>
        <v>52.39783653846154</v>
      </c>
      <c r="HN19" s="8">
        <v>1386468.75</v>
      </c>
      <c r="HO19" s="8">
        <f t="array" ref="HO19">HN19/INDEX(Exch_rates,MATCH($A19,Exch_regions2,0),MATCH(HN$1,Exch_months2,0))</f>
        <v>53.325721153846153</v>
      </c>
      <c r="HP19" s="8">
        <v>1548656.25</v>
      </c>
      <c r="HQ19" s="8">
        <f t="array" ref="HQ19">HP19/INDEX(Exch_rates,MATCH($A19,Exch_regions2,0),MATCH(HP$1,Exch_months2,0))</f>
        <v>60.126812649234175</v>
      </c>
      <c r="HR19" s="8">
        <v>1590500</v>
      </c>
      <c r="HS19" s="8">
        <f t="array" ref="HS19">HR19/INDEX(Exch_rates,MATCH($A19,Exch_regions2,0),MATCH(HR$1,Exch_months2,0))</f>
        <v>60.880382775119614</v>
      </c>
      <c r="HT19" s="8">
        <v>1612968.75</v>
      </c>
      <c r="HU19" s="8">
        <f t="array" ref="HU19">HT19/INDEX(Exch_rates,MATCH($A19,Exch_regions2,0),MATCH(HT$1,Exch_months2,0))</f>
        <v>61.593078758949879</v>
      </c>
      <c r="HV19" s="8">
        <v>1648843.75</v>
      </c>
      <c r="HW19" s="8">
        <f t="array" ref="HW19">HV19/INDEX(Exch_rates,MATCH($A19,Exch_regions2,0),MATCH(HV$1,Exch_months2,0))</f>
        <v>62.813095238095237</v>
      </c>
      <c r="HX19" s="8">
        <v>1542187.5</v>
      </c>
      <c r="HY19" s="8">
        <f t="array" ref="HY19">HX19/INDEX(Exch_rates,MATCH($A19,Exch_regions2,0),MATCH(HX$1,Exch_months2,0))</f>
        <v>59.0311004784689</v>
      </c>
      <c r="HZ19" s="8">
        <v>1518968.75</v>
      </c>
      <c r="IA19" s="8">
        <f t="array" ref="IA19">HZ19/INDEX(Exch_rates,MATCH($A19,Exch_regions2,0),MATCH(HZ$1,Exch_months2,0))</f>
        <v>58.003579952267302</v>
      </c>
      <c r="IB19" s="8">
        <v>1524031.25</v>
      </c>
      <c r="IC19" s="8">
        <f t="array" ref="IC19">IB19/INDEX(Exch_rates,MATCH($A19,Exch_regions2,0),MATCH(IB$1,Exch_months2,0))</f>
        <v>59.12827352085354</v>
      </c>
      <c r="ID19" s="8">
        <v>1639718.75</v>
      </c>
      <c r="IE19" s="8">
        <f t="array" ref="IE19">ID19/INDEX(Exch_rates,MATCH($A19,Exch_regions2,0),MATCH(ID$1,Exch_months2,0))</f>
        <v>64.114125122189634</v>
      </c>
      <c r="IF19" s="8">
        <v>1665000</v>
      </c>
      <c r="IG19" s="8">
        <f t="array" ref="IG19">IF19/INDEX(Exch_rates,MATCH($A19,Exch_regions2,0),MATCH(IF$1,Exch_months2,0))</f>
        <v>64.760793465577592</v>
      </c>
      <c r="IH19" s="8">
        <v>1650312.5</v>
      </c>
      <c r="II19" s="8">
        <f t="array" ref="II19">IH19/INDEX(Exch_rates,MATCH($A19,Exch_regions2,0),MATCH(IH$1,Exch_months2,0))</f>
        <v>64.027643064985455</v>
      </c>
      <c r="IJ19" s="8">
        <v>1718812.5</v>
      </c>
      <c r="IK19" s="8">
        <f t="array" ref="IK19">IJ19/INDEX(Exch_rates,MATCH($A19,Exch_regions2,0),MATCH(IJ$1,Exch_months2,0))</f>
        <v>65.478571428571428</v>
      </c>
      <c r="IL19" s="8">
        <v>1730312.5</v>
      </c>
      <c r="IM19" s="8">
        <f t="array" ref="IM19">IL19/INDEX(Exch_rates,MATCH($A19,Exch_regions2,0),MATCH(IL$1,Exch_months2,0))</f>
        <v>65.294811320754718</v>
      </c>
      <c r="IN19" s="8">
        <v>1867937.5</v>
      </c>
      <c r="IO19" s="8">
        <f t="array" ref="IO19">IN19/INDEX(Exch_rates,MATCH($A19,Exch_regions2,0),MATCH(IN$1,Exch_months2,0))</f>
        <v>71.159523809523805</v>
      </c>
      <c r="IP19" s="8">
        <v>1971050</v>
      </c>
      <c r="IQ19" s="8">
        <f t="array" ref="IQ19">IP19/INDEX(Exch_rates,MATCH($A19,Exch_regions2,0),MATCH(IP$1,Exch_months2,0))</f>
        <v>75.144872283644688</v>
      </c>
      <c r="IR19" s="8">
        <v>2100812.5</v>
      </c>
      <c r="IS19" s="8">
        <f t="array" ref="IS19">IR19/INDEX(Exch_rates,MATCH($A19,Exch_regions2,0),MATCH(IR$1,Exch_months2,0))</f>
        <v>79.27594339622641</v>
      </c>
      <c r="IT19" s="8">
        <v>1900500</v>
      </c>
      <c r="IU19" s="8">
        <f t="array" ref="IU19">IT19/INDEX(Exch_rates,MATCH($A19,Exch_regions2,0),MATCH(IT$1,Exch_months2,0))</f>
        <v>71.716981132075475</v>
      </c>
      <c r="IV19" s="7">
        <v>1898650</v>
      </c>
      <c r="IW19" s="8">
        <f t="array" ref="IW19">IV19/INDEX(Exch_rates,MATCH($A19,Exch_regions2,0),MATCH(IV$1,Exch_months2,0))</f>
        <v>71.647169811320751</v>
      </c>
      <c r="IX19" s="8">
        <v>1950500</v>
      </c>
      <c r="IY19" s="8">
        <f t="array" ref="IY19">IX19/INDEX(Exch_rates,MATCH($A19,Exch_regions2,0),MATCH(IX$1,Exch_months2,0))</f>
        <v>73.603773584905667</v>
      </c>
      <c r="IZ19" s="8">
        <v>2057406.25</v>
      </c>
      <c r="JA19" s="8">
        <f t="array" ref="JA19">IZ19/INDEX(Exch_rates,MATCH($A19,Exch_regions2,0),MATCH(IZ$1,Exch_months2,0))</f>
        <v>77.637971698113205</v>
      </c>
      <c r="JB19" s="8">
        <v>2034400</v>
      </c>
      <c r="JC19" s="8">
        <f t="array" ref="JC19">JB19/INDEX(Exch_rates,MATCH($A19,Exch_regions2,0),MATCH(JB$1,Exch_months2,0))</f>
        <v>76.769811320754712</v>
      </c>
      <c r="JD19" s="8">
        <v>2068281.25</v>
      </c>
      <c r="JE19" s="8">
        <f t="array" ref="JE19">JD19/INDEX(Exch_rates,MATCH($A19,Exch_regions2,0),MATCH(JD$1,Exch_months2,0))</f>
        <v>78.048349056603769</v>
      </c>
      <c r="JF19" s="8">
        <v>2055525</v>
      </c>
      <c r="JG19" s="8">
        <f t="array" ref="JG19">JF19/INDEX(Exch_rates,MATCH($A19,Exch_regions2,0),MATCH(JF$1,Exch_months2,0))</f>
        <v>77.566981132075469</v>
      </c>
      <c r="JH19" s="8">
        <v>2101125</v>
      </c>
      <c r="JI19" s="8">
        <f t="array" ref="JI19">JH19/INDEX(Exch_rates,MATCH($A19,Exch_regions2,0),MATCH(JH$1,Exch_months2,0))</f>
        <v>79.287735849056602</v>
      </c>
      <c r="JJ19" s="8">
        <v>2226406.25</v>
      </c>
      <c r="JK19" s="8">
        <f t="array" ref="JK19">JJ19/INDEX(Exch_rates,MATCH($A19,Exch_regions2,0),MATCH(JJ$1,Exch_months2,0))</f>
        <v>84.015330188679243</v>
      </c>
      <c r="JL19" s="8">
        <v>2354281.25</v>
      </c>
      <c r="JM19" s="8">
        <f t="array" ref="JM19">JL19/INDEX(Exch_rates,MATCH($A19,Exch_regions2,0),MATCH(JL$1,Exch_months2,0))</f>
        <v>88.840801886792448</v>
      </c>
      <c r="JN19" s="8">
        <v>2324500</v>
      </c>
      <c r="JO19" s="8">
        <f t="array" ref="JO19">JN19/INDEX(Exch_rates,MATCH($A19,Exch_regions2,0),MATCH(JN$1,Exch_months2,0))</f>
        <v>87.256006006006004</v>
      </c>
      <c r="JP19" s="8">
        <v>2321750</v>
      </c>
      <c r="JQ19" s="8">
        <f t="array" ref="JQ19">JP19/INDEX(Exch_rates,MATCH($A19,Exch_regions2,0),MATCH(JP$1,Exch_months2,0))</f>
        <v>87.160957297043637</v>
      </c>
      <c r="JR19" s="8">
        <v>2351031.25</v>
      </c>
      <c r="JS19" s="8">
        <f t="shared" si="0"/>
        <v>88.136129334582947</v>
      </c>
      <c r="JT19" s="8">
        <v>2398950</v>
      </c>
      <c r="JU19" s="8">
        <f t="shared" si="0"/>
        <v>88.85</v>
      </c>
      <c r="JV19" s="8">
        <v>2176406.25</v>
      </c>
      <c r="JW19" s="8">
        <f t="shared" si="0"/>
        <v>80.421478060046184</v>
      </c>
      <c r="JX19" s="8">
        <v>2481275</v>
      </c>
      <c r="JY19" s="8">
        <f t="shared" si="0"/>
        <v>91.899074074074079</v>
      </c>
      <c r="JZ19" s="8">
        <v>2475000</v>
      </c>
      <c r="KA19" s="8">
        <f t="shared" si="0"/>
        <v>90.410958904109592</v>
      </c>
      <c r="KB19" s="8">
        <v>2542312.5</v>
      </c>
      <c r="KC19" s="8">
        <f t="shared" si="0"/>
        <v>91.204035874439455</v>
      </c>
      <c r="KD19" s="8">
        <v>2472900</v>
      </c>
      <c r="KE19" s="8">
        <f t="shared" si="0"/>
        <v>88.317857142857136</v>
      </c>
      <c r="KF19" s="8">
        <v>2370687.5</v>
      </c>
      <c r="KG19" s="8">
        <f t="shared" si="0"/>
        <v>86.206818181818178</v>
      </c>
      <c r="KH19" s="8">
        <v>2267843.75</v>
      </c>
      <c r="KI19" s="8">
        <f t="shared" si="0"/>
        <v>84.190657831235853</v>
      </c>
      <c r="KJ19" s="8">
        <v>2300218.75</v>
      </c>
      <c r="KK19" s="8">
        <f t="shared" si="0"/>
        <v>85.193287037037038</v>
      </c>
      <c r="KL19" s="8">
        <v>2338593.75</v>
      </c>
      <c r="KM19" s="8">
        <f t="shared" si="0"/>
        <v>85.039772727272734</v>
      </c>
      <c r="KN19" s="8">
        <v>2147812.5</v>
      </c>
      <c r="KO19" s="8">
        <f t="shared" si="0"/>
        <v>78.458904109589042</v>
      </c>
      <c r="KP19" s="8">
        <v>2162093.75</v>
      </c>
      <c r="KQ19" s="8">
        <f t="shared" si="0"/>
        <v>80.077546296296291</v>
      </c>
      <c r="KR19" s="8">
        <v>2140125</v>
      </c>
      <c r="KS19" s="8">
        <f t="shared" si="0"/>
        <v>79.263888888888886</v>
      </c>
      <c r="KT19" s="8">
        <v>2121250</v>
      </c>
      <c r="KU19" s="8">
        <f t="shared" si="4"/>
        <v>77.844036697247702</v>
      </c>
      <c r="KV19" s="8">
        <v>2438000</v>
      </c>
      <c r="KW19" s="8">
        <f t="shared" si="1"/>
        <v>89.963099630996311</v>
      </c>
      <c r="KX19" s="8">
        <v>2385062.5</v>
      </c>
      <c r="KY19" s="8">
        <f t="shared" si="1"/>
        <v>86.337104072398191</v>
      </c>
      <c r="KZ19" s="8">
        <v>2448750</v>
      </c>
      <c r="LA19" s="8">
        <f t="shared" si="1"/>
        <v>87.455357142857139</v>
      </c>
      <c r="LB19" s="8">
        <v>2388525</v>
      </c>
      <c r="LC19" s="8">
        <f t="shared" si="1"/>
        <v>84.549557522123891</v>
      </c>
      <c r="LD19" s="8">
        <v>2104375</v>
      </c>
      <c r="LE19" s="8">
        <f t="shared" si="1"/>
        <v>75.15625</v>
      </c>
      <c r="LF19" s="8">
        <v>1855843.75</v>
      </c>
      <c r="LG19" s="8">
        <f t="shared" si="2"/>
        <v>66.280133928571431</v>
      </c>
      <c r="LH19" s="8">
        <v>1887500</v>
      </c>
      <c r="LI19" s="8">
        <f>LH19/INDEX(Exch_Rate_Data1,MATCH('Esssential Items CMB_Sorghum '!$A19,Exch_regions1,0),MATCH('Esssential Items CMB_Sorghum '!LH$1,exch_month4,0))</f>
        <v>67.410714285714292</v>
      </c>
      <c r="LJ19" s="8">
        <v>2001625</v>
      </c>
      <c r="LK19" s="8">
        <f>LJ19/INDEX(exch_Rate_Data2,MATCH('Esssential Items CMB_Sorghum '!$A19,Exch_regions1,0),MATCH('Esssential Items CMB_Sorghum '!LJ$1,exch_month5,0))</f>
        <v>71.486607142857139</v>
      </c>
      <c r="LL19" s="41">
        <v>1981875</v>
      </c>
      <c r="LM19" s="8">
        <f>LL19/INDEX(exch_Rate_Data3,MATCH('Esssential Items CMB_Sorghum '!$A19,Exch_regions1,0),MATCH('Esssential Items CMB_Sorghum '!LL$1,exch_month6,0))</f>
        <v>70.78125</v>
      </c>
      <c r="LN19" s="7">
        <v>1976125</v>
      </c>
      <c r="LO19" s="7">
        <f>LN19/INDEX(Exchange_rate4,MATCH('Esssential Items CMB_Sorghum '!$A19,Exch_regions1,0),MATCH('Esssential Items CMB_Sorghum '!LN$1,exch_month7,0))</f>
        <v>70.575892857142861</v>
      </c>
      <c r="LP19" s="7">
        <v>1981125</v>
      </c>
      <c r="LQ19" s="7">
        <f>LP19/INDEX(Exchange_rate5,MATCH('Esssential Items CMB_Sorghum '!$A19,Exch_regions1,0),MATCH('Esssential Items CMB_Sorghum '!LP$1,exch_month8,0))</f>
        <v>70.754464285714292</v>
      </c>
      <c r="LR19" s="7">
        <v>1977200</v>
      </c>
      <c r="LS19" s="7">
        <f>LR19/INDEX(Exchange_rate6,MATCH('Esssential Items CMB_Sorghum '!$A19,Exch_regions1,0),MATCH('Esssential Items CMB_Sorghum '!LR$1,exch_month9,0))</f>
        <v>70.614285714285714</v>
      </c>
      <c r="LT19" s="7">
        <v>1975500</v>
      </c>
      <c r="LU19" s="7">
        <f>LT19/INDEX(Exchange_rate7,MATCH('Esssential Items CMB_Sorghum '!$A19,Exch_regions1,0),MATCH('Esssential Items CMB_Sorghum '!LT$1,exch_month10,0))</f>
        <v>70.553571428571431</v>
      </c>
      <c r="LV19" s="7">
        <v>1975265.625</v>
      </c>
      <c r="LW19" s="7">
        <f>LV19/INDEX(exchange_rates8,MATCH('Esssential Items CMB_Sorghum '!$A19,Exch_regions1,0),MATCH('Esssential Items CMB_Sorghum '!LV$1,exch_month11,0))</f>
        <v>70.545200892857139</v>
      </c>
      <c r="LX19" s="7">
        <v>1978000</v>
      </c>
      <c r="LY19" s="7">
        <f>LX19/INDEX(exchange_rates9,MATCH('Esssential Items CMB_Sorghum '!$A19,Exch_regions1,0),MATCH('Esssential Items CMB_Sorghum '!LX$1,exch_month12,0))</f>
        <v>69.403508771929822</v>
      </c>
      <c r="LZ19" s="7">
        <v>2133625</v>
      </c>
      <c r="MA19" s="7">
        <f>LZ19/INDEX(exchange_rates10,MATCH('Esssential Items CMB_Sorghum '!$A19,Exch_regions1,0),MATCH('Esssential Items CMB_Sorghum '!LZ$1,exch_month13,0))</f>
        <v>73.573275862068968</v>
      </c>
      <c r="MB19" s="7">
        <v>2217625</v>
      </c>
      <c r="MC19" s="7">
        <f>MB19/INDEX(exchange_rates11,MATCH('Esssential Items CMB_Sorghum '!$A19,Exch_regions1,0),MATCH('Esssential Items CMB_Sorghum '!MB$1,exch_month14,0))</f>
        <v>77.811403508771932</v>
      </c>
      <c r="MD19" s="7">
        <v>2086312.5</v>
      </c>
      <c r="ME19" s="7">
        <f>MD19/INDEX(exchange_rates12,MATCH('Esssential Items CMB_Sorghum '!$A19,Exch_regions1,0),MATCH('Esssential Items CMB_Sorghum '!MD$1,exch_month15,0))</f>
        <v>68.969008264462815</v>
      </c>
      <c r="MF19" s="7">
        <v>2125218.75</v>
      </c>
      <c r="MG19" s="7">
        <f>MF19/INDEX(exchange_rates13,MATCH('Esssential Items CMB_Sorghum '!$A19,Exch_regions1,0),MATCH('Esssential Items CMB_Sorghum '!MF$1,exch_month16,0))</f>
        <v>70.255165289256198</v>
      </c>
      <c r="MH19" s="7">
        <v>2154187.5</v>
      </c>
      <c r="MI19" s="7">
        <f>MH19/INDEX(exchange_rates14,MATCH('Esssential Items CMB_Sorghum '!$A19,Exch_regions1,0),MATCH('Esssential Items CMB_Sorghum '!MH$1,exch_month17,0))</f>
        <v>71.806250000000006</v>
      </c>
      <c r="MJ19" s="7">
        <v>2164250</v>
      </c>
      <c r="MK19" s="7">
        <f>MJ19/INDEX(exchange_rates15,MATCH('Esssential Items CMB_Sorghum '!$A19,Exch_regions1,0),MATCH('Esssential Items CMB_Sorghum '!MJ$1,exch_month18,0))</f>
        <v>72.141666666666666</v>
      </c>
      <c r="ML19" s="7">
        <v>2154156.25</v>
      </c>
      <c r="MM19" s="7">
        <f>ML19/INDEX(exchange_rates16,MATCH('Esssential Items CMB_Sorghum '!$A19,Exch_regions1,0),MATCH('Esssential Items CMB_Sorghum '!ML$1,exch_month19,0))</f>
        <v>71.80520833333334</v>
      </c>
      <c r="MN19" s="7">
        <v>2158512.5</v>
      </c>
      <c r="MO19" s="7">
        <f>MN19/INDEX(exchange_rates17,MATCH('Esssential Items CMB_Sorghum '!$A19,Exch_regions1,0),MATCH('Esssential Items CMB_Sorghum '!MN$1,exch_month20,0))</f>
        <v>71.950416666666669</v>
      </c>
      <c r="MP19" s="7">
        <v>1979500</v>
      </c>
      <c r="MQ19" s="7">
        <f>MP19/INDEX(exchange_rates18,MATCH('Esssential Items CMB_Sorghum '!$A19,Exch_regions1,0),MATCH('Esssential Items CMB_Sorghum '!MP$1,exch_month21,0))</f>
        <v>65.983333333333334</v>
      </c>
      <c r="MR19" s="7">
        <v>2035031.25</v>
      </c>
      <c r="MS19" s="7">
        <f>MR19/INDEX(exchange_rates19,MATCH('Esssential Items CMB_Sorghum '!$A19,Exch_regions1,0),MATCH('Esssential Items CMB_Sorghum '!MR$1,exch_month22,0))</f>
        <v>67.834374999999994</v>
      </c>
      <c r="MT19" s="40">
        <f t="shared" si="3"/>
        <v>2095242.5</v>
      </c>
      <c r="MU19" s="40">
        <f t="shared" si="3"/>
        <v>77.83639807052171</v>
      </c>
    </row>
    <row r="20" spans="1:359" ht="12" x14ac:dyDescent="0.3">
      <c r="A20" s="25" t="s">
        <v>65</v>
      </c>
      <c r="B20" s="7">
        <v>1499025</v>
      </c>
      <c r="C20" s="8">
        <f t="array" ref="C20">B20/INDEX(Exch_rates,MATCH($A20,Exch_regions2,0),MATCH(B$1,Exch_months2,0))</f>
        <v>49.554545454545455</v>
      </c>
      <c r="D20" s="7">
        <v>1548854.1666666667</v>
      </c>
      <c r="E20" s="8">
        <f t="array" ref="E20">D20/INDEX(Exch_rates,MATCH($A20,Exch_regions2,0),MATCH(D$1,Exch_months2,0))</f>
        <v>51.628472222222221</v>
      </c>
      <c r="F20" s="7">
        <v>1808162.5</v>
      </c>
      <c r="G20" s="8">
        <f t="array" ref="G20">F20/INDEX(Exch_rates,MATCH($A20,Exch_regions2,0),MATCH(F$1,Exch_months2,0))</f>
        <v>59.77396694214876</v>
      </c>
      <c r="H20" s="7">
        <v>2140215.8333333335</v>
      </c>
      <c r="I20" s="8">
        <f t="array" ref="I20">H20/INDEX(Exch_rates,MATCH($A20,Exch_regions2,0),MATCH(H$1,Exch_months2,0))</f>
        <v>67.411911386424492</v>
      </c>
      <c r="J20" s="7">
        <v>2207313.3333333335</v>
      </c>
      <c r="K20" s="8">
        <f t="array" ref="K20">J20/INDEX(Exch_rates,MATCH($A20,Exch_regions2,0),MATCH(J$1,Exch_months2,0))</f>
        <v>67.089891340138294</v>
      </c>
      <c r="L20" s="7">
        <v>2549357.5</v>
      </c>
      <c r="M20" s="8">
        <f t="array" ref="M20">L20/INDEX(Exch_rates,MATCH($A20,Exch_regions2,0),MATCH(L$1,Exch_months2,0))</f>
        <v>76.299133063309327</v>
      </c>
      <c r="N20" s="7">
        <v>2542690.8333333335</v>
      </c>
      <c r="O20" s="8">
        <f t="array" ref="O20">N20/INDEX(Exch_rates,MATCH($A20,Exch_regions2,0),MATCH(N$1,Exch_months2,0))</f>
        <v>78.125262446358533</v>
      </c>
      <c r="P20" s="7">
        <v>2507736.4166666665</v>
      </c>
      <c r="Q20" s="8">
        <f t="array" ref="Q20">P20/INDEX(Exch_rates,MATCH($A20,Exch_regions2,0),MATCH(P$1,Exch_months2,0))</f>
        <v>80.663574273720997</v>
      </c>
      <c r="R20" s="7">
        <v>2020795</v>
      </c>
      <c r="S20" s="8">
        <f t="array" ref="S20">R20/INDEX(Exch_rates,MATCH($A20,Exch_regions2,0),MATCH(R$1,Exch_months2,0))</f>
        <v>66.793940228618638</v>
      </c>
      <c r="T20" s="7">
        <v>1785106.6666666667</v>
      </c>
      <c r="U20" s="8">
        <f t="array" ref="U20">T20/INDEX(Exch_rates,MATCH($A20,Exch_regions2,0),MATCH(T$1,Exch_months2,0))</f>
        <v>63.312880534373711</v>
      </c>
      <c r="V20" s="7">
        <v>1235208.3333333333</v>
      </c>
      <c r="W20" s="8">
        <f t="array" ref="W20">V20/INDEX(Exch_rates,MATCH($A20,Exch_regions2,0),MATCH(V$1,Exch_months2,0))</f>
        <v>50.528379069371056</v>
      </c>
      <c r="X20" s="7">
        <v>1154125</v>
      </c>
      <c r="Y20" s="8">
        <f t="array" ref="Y20">X20/INDEX(Exch_rates,MATCH($A20,Exch_regions2,0),MATCH(X$1,Exch_months2,0))</f>
        <v>45.825888425650191</v>
      </c>
      <c r="Z20" s="15">
        <v>999965</v>
      </c>
      <c r="AA20" s="8">
        <f t="array" ref="AA20">Z20/INDEX(Exch_rates,MATCH($A20,Exch_regions2,0),MATCH(Z$1,Exch_months2,0))</f>
        <v>39.951989345763273</v>
      </c>
      <c r="AB20" s="7">
        <v>968565.83333333337</v>
      </c>
      <c r="AC20" s="8">
        <f t="array" ref="AC20">AB20/INDEX(Exch_rates,MATCH($A20,Exch_regions2,0),MATCH(AB$1,Exch_months2,0))</f>
        <v>39.708882815169112</v>
      </c>
      <c r="AD20" s="7">
        <v>902187.5</v>
      </c>
      <c r="AE20" s="8">
        <f t="array" ref="AE20">AD20/INDEX(Exch_rates,MATCH($A20,Exch_regions2,0),MATCH(AD$1,Exch_months2,0))</f>
        <v>40.126945885841366</v>
      </c>
      <c r="AF20" s="7">
        <v>860083.33333333337</v>
      </c>
      <c r="AG20" s="8">
        <f t="array" ref="AG20">AF20/INDEX(Exch_rates,MATCH($A20,Exch_regions2,0),MATCH(AF$1,Exch_months2,0))</f>
        <v>38.612046389824172</v>
      </c>
      <c r="AH20" s="7">
        <v>831366.66666666663</v>
      </c>
      <c r="AI20" s="8">
        <f t="array" ref="AI20">AH20/INDEX(Exch_rates,MATCH($A20,Exch_regions2,0),MATCH(AH$1,Exch_months2,0))</f>
        <v>37.460198257735058</v>
      </c>
      <c r="AJ20" s="7">
        <v>768520.83333333337</v>
      </c>
      <c r="AK20" s="8">
        <f t="array" ref="AK20">AJ20/INDEX(Exch_rates,MATCH($A20,Exch_regions2,0),MATCH(AJ$1,Exch_months2,0))</f>
        <v>34.321734276144397</v>
      </c>
      <c r="AL20" s="7">
        <v>841322.91666666663</v>
      </c>
      <c r="AM20" s="8">
        <f t="array" ref="AM20">AL20/INDEX(Exch_rates,MATCH($A20,Exch_regions2,0),MATCH(AL$1,Exch_months2,0))</f>
        <v>37.646452329813258</v>
      </c>
      <c r="AN20" s="7">
        <v>751250</v>
      </c>
      <c r="AO20" s="8">
        <f t="array" ref="AO20">AN20/INDEX(Exch_rates,MATCH($A20,Exch_regions2,0),MATCH(AN$1,Exch_months2,0))</f>
        <v>33.472446031946419</v>
      </c>
      <c r="AP20" s="7">
        <v>795770.83333333337</v>
      </c>
      <c r="AQ20" s="8">
        <f t="array" ref="AQ20">AP20/INDEX(Exch_rates,MATCH($A20,Exch_regions2,0),MATCH(AP$1,Exch_months2,0))</f>
        <v>35.324940997166387</v>
      </c>
      <c r="AR20" s="7">
        <v>770183.33333333337</v>
      </c>
      <c r="AS20" s="8">
        <f t="array" ref="AS20">AR20/INDEX(Exch_rates,MATCH($A20,Exch_regions2,0),MATCH(AR$1,Exch_months2,0))</f>
        <v>34.294895581315956</v>
      </c>
      <c r="AT20" s="7">
        <v>787593.75</v>
      </c>
      <c r="AU20" s="8">
        <f t="array" ref="AU20">AT20/INDEX(Exch_rates,MATCH($A20,Exch_regions2,0),MATCH(AT$1,Exch_months2,0))</f>
        <v>35.049601335063976</v>
      </c>
      <c r="AV20" s="7">
        <v>739675</v>
      </c>
      <c r="AW20" s="8">
        <f t="array" ref="AW20">AV20/INDEX(Exch_rates,MATCH($A20,Exch_regions2,0),MATCH(AV$1,Exch_months2,0))</f>
        <v>32.967241123161493</v>
      </c>
      <c r="AX20" s="7">
        <v>750270.83333333337</v>
      </c>
      <c r="AY20" s="8">
        <f t="array" ref="AY20">AX20/INDEX(Exch_rates,MATCH($A20,Exch_regions2,0),MATCH(AX$1,Exch_months2,0))</f>
        <v>35.265374069721901</v>
      </c>
      <c r="AZ20" s="7">
        <v>759708.33333333337</v>
      </c>
      <c r="BA20" s="8">
        <f t="array" ref="BA20">AZ20/INDEX(Exch_rates,MATCH($A20,Exch_regions2,0),MATCH(AZ$1,Exch_months2,0))</f>
        <v>42.933502872751248</v>
      </c>
      <c r="BB20" s="7">
        <v>703052.08333333337</v>
      </c>
      <c r="BC20" s="8">
        <f t="array" ref="BC20">BB20/INDEX(Exch_rates,MATCH($A20,Exch_regions2,0),MATCH(BB$1,Exch_months2,0))</f>
        <v>44.205527901493326</v>
      </c>
      <c r="BD20" s="7">
        <v>661500</v>
      </c>
      <c r="BE20" s="8">
        <f t="array" ref="BE20">BD20/INDEX(Exch_rates,MATCH($A20,Exch_regions2,0),MATCH(BD$1,Exch_months2,0))</f>
        <v>38.543335761107066</v>
      </c>
      <c r="BF20" s="7">
        <v>696197.91666666663</v>
      </c>
      <c r="BG20" s="8">
        <f t="array" ref="BG20">BF20/INDEX(Exch_rates,MATCH($A20,Exch_regions2,0),MATCH(BF$1,Exch_months2,0))</f>
        <v>38.165258108725439</v>
      </c>
      <c r="BH20" s="7">
        <v>726437.5</v>
      </c>
      <c r="BI20" s="8">
        <f t="array" ref="BI20">BH20/INDEX(Exch_rates,MATCH($A20,Exch_regions2,0),MATCH(BH$1,Exch_months2,0))</f>
        <v>38.469770520741399</v>
      </c>
      <c r="BJ20" s="7">
        <v>794400</v>
      </c>
      <c r="BK20" s="8">
        <f t="array" ref="BK20">BJ20/INDEX(Exch_rates,MATCH($A20,Exch_regions2,0),MATCH(BJ$1,Exch_months2,0))</f>
        <v>41.28898128898129</v>
      </c>
      <c r="BL20" s="7">
        <v>700687.5</v>
      </c>
      <c r="BM20" s="8">
        <f t="array" ref="BM20">BL20/INDEX(Exch_rates,MATCH($A20,Exch_regions2,0),MATCH(BL$1,Exch_months2,0))</f>
        <v>35.971122994652404</v>
      </c>
      <c r="BN20" s="7">
        <v>687400</v>
      </c>
      <c r="BO20" s="8">
        <f t="array" ref="BO20">BN20/INDEX(Exch_rates,MATCH($A20,Exch_regions2,0),MATCH(BN$1,Exch_months2,0))</f>
        <v>34.623908663532575</v>
      </c>
      <c r="BP20" s="7">
        <v>834197.91666666663</v>
      </c>
      <c r="BQ20" s="8">
        <f t="array" ref="BQ20">BP20/INDEX(Exch_rates,MATCH($A20,Exch_regions2,0),MATCH(BP$1,Exch_months2,0))</f>
        <v>39.723710317460316</v>
      </c>
      <c r="BR20" s="7">
        <v>760604.16666666663</v>
      </c>
      <c r="BS20" s="8">
        <f t="array" ref="BS20">BR20/INDEX(Exch_rates,MATCH($A20,Exch_regions2,0),MATCH(BR$1,Exch_months2,0))</f>
        <v>36.15812158810899</v>
      </c>
      <c r="BT20" s="7">
        <v>766983.33333333337</v>
      </c>
      <c r="BU20" s="8">
        <f t="array" ref="BU20">BT20/INDEX(Exch_rates,MATCH($A20,Exch_regions2,0),MATCH(BT$1,Exch_months2,0))</f>
        <v>37.046369344711003</v>
      </c>
      <c r="BV20" s="7">
        <v>781781.25</v>
      </c>
      <c r="BW20" s="8">
        <f t="array" ref="BW20">BV20/INDEX(Exch_rates,MATCH($A20,Exch_regions2,0),MATCH(BV$1,Exch_months2,0))</f>
        <v>39.129822732012514</v>
      </c>
      <c r="BX20" s="7">
        <v>778062.5</v>
      </c>
      <c r="BY20" s="8">
        <f t="array" ref="BY20">BX20/INDEX(Exch_rates,MATCH($A20,Exch_regions2,0),MATCH(BX$1,Exch_months2,0))</f>
        <v>41.626170307623717</v>
      </c>
      <c r="BZ20" s="7">
        <v>773050</v>
      </c>
      <c r="CA20" s="8">
        <f t="array" ref="CA20">BZ20/INDEX(Exch_rates,MATCH($A20,Exch_regions2,0),MATCH(BZ$1,Exch_months2,0))</f>
        <v>40.709696671815756</v>
      </c>
      <c r="CB20" s="7">
        <v>844312.5</v>
      </c>
      <c r="CC20" s="8">
        <f t="array" ref="CC20">CB20/INDEX(Exch_rates,MATCH($A20,Exch_regions2,0),MATCH(CB$1,Exch_months2,0))</f>
        <v>42.481132075471699</v>
      </c>
      <c r="CD20" s="7">
        <v>853166.66666666663</v>
      </c>
      <c r="CE20" s="8">
        <f t="array" ref="CE20">CD20/INDEX(Exch_rates,MATCH($A20,Exch_regions2,0),MATCH(CD$1,Exch_months2,0))</f>
        <v>42.253404869995869</v>
      </c>
      <c r="CF20" s="7">
        <v>973841.66666666663</v>
      </c>
      <c r="CG20" s="8">
        <f t="array" ref="CG20">CF20/INDEX(Exch_rates,MATCH($A20,Exch_regions2,0),MATCH(CF$1,Exch_months2,0))</f>
        <v>47.854627354627354</v>
      </c>
      <c r="CH20" s="7">
        <v>955781.25</v>
      </c>
      <c r="CI20" s="8">
        <f t="array" ref="CI20">CH20/INDEX(Exch_rates,MATCH($A20,Exch_regions2,0),MATCH(CH$1,Exch_months2,0))</f>
        <v>46.651921903599757</v>
      </c>
      <c r="CJ20" s="7">
        <v>945989.58333333337</v>
      </c>
      <c r="CK20" s="8">
        <f t="array" ref="CK20">CJ20/INDEX(Exch_rates,MATCH($A20,Exch_regions2,0),MATCH(CJ$1,Exch_months2,0))</f>
        <v>45.949706537138233</v>
      </c>
      <c r="CL20" s="7">
        <v>1013925</v>
      </c>
      <c r="CM20" s="8">
        <f t="array" ref="CM20">CL20/INDEX(Exch_rates,MATCH($A20,Exch_regions2,0),MATCH(CL$1,Exch_months2,0))</f>
        <v>48.637272145826671</v>
      </c>
      <c r="CN20" s="7">
        <v>963364.58333333337</v>
      </c>
      <c r="CO20" s="8">
        <f t="array" ref="CO20">CN20/INDEX(Exch_rates,MATCH($A20,Exch_regions2,0),MATCH(CN$1,Exch_months2,0))</f>
        <v>45.147133484339612</v>
      </c>
      <c r="CP20" s="7">
        <v>995947.91666666663</v>
      </c>
      <c r="CQ20" s="8">
        <f t="array" ref="CQ20">CP20/INDEX(Exch_rates,MATCH($A20,Exch_regions2,0),MATCH(CP$1,Exch_months2,0))</f>
        <v>46.665007223458666</v>
      </c>
      <c r="CR20" s="7">
        <v>963241.66666666663</v>
      </c>
      <c r="CS20" s="8">
        <f t="array" ref="CS20">CR20/INDEX(Exch_rates,MATCH($A20,Exch_regions2,0),MATCH(CR$1,Exch_months2,0))</f>
        <v>45.238188421678821</v>
      </c>
      <c r="CT20" s="7">
        <v>919010.41666666663</v>
      </c>
      <c r="CU20" s="8">
        <f t="array" ref="CU20">CT20/INDEX(Exch_rates,MATCH($A20,Exch_regions2,0),MATCH(CT$1,Exch_months2,0))</f>
        <v>42.051954242135366</v>
      </c>
      <c r="CV20" s="7">
        <v>974906.25</v>
      </c>
      <c r="CW20" s="8">
        <f t="array" ref="CW20">CV20/INDEX(Exch_rates,MATCH($A20,Exch_regions2,0),MATCH(CV$1,Exch_months2,0))</f>
        <v>43.734112149532706</v>
      </c>
      <c r="CX20" s="7">
        <v>946631.25</v>
      </c>
      <c r="CY20" s="8">
        <f t="array" ref="CY20">CX20/INDEX(Exch_rates,MATCH($A20,Exch_regions2,0),MATCH(CX$1,Exch_months2,0))</f>
        <v>42.963596822995463</v>
      </c>
      <c r="CZ20" s="7">
        <v>935739.58333333337</v>
      </c>
      <c r="DA20" s="8">
        <f t="array" ref="DA20">CZ20/INDEX(Exch_rates,MATCH($A20,Exch_regions2,0),MATCH(CZ$1,Exch_months2,0))</f>
        <v>41.930078416728904</v>
      </c>
      <c r="DB20" s="7">
        <v>978822.91666666663</v>
      </c>
      <c r="DC20" s="8">
        <f t="array" ref="DC20">DB20/INDEX(Exch_rates,MATCH($A20,Exch_regions2,0),MATCH(DB$1,Exch_months2,0))</f>
        <v>43.471039970392297</v>
      </c>
      <c r="DD20" s="7">
        <v>924777.08333333337</v>
      </c>
      <c r="DE20" s="8">
        <f t="array" ref="DE20">DD20/INDEX(Exch_rates,MATCH($A20,Exch_regions2,0),MATCH(DD$1,Exch_months2,0))</f>
        <v>41.563014981273412</v>
      </c>
      <c r="DF20" s="7">
        <v>899729.16666666663</v>
      </c>
      <c r="DG20" s="8">
        <f t="array" ref="DG20">DF20/INDEX(Exch_rates,MATCH($A20,Exch_regions2,0),MATCH(DF$1,Exch_months2,0))</f>
        <v>40.22634128166915</v>
      </c>
      <c r="DH20" s="7">
        <v>868191.66666666663</v>
      </c>
      <c r="DI20" s="8">
        <f t="array" ref="DI20">DH20/INDEX(Exch_rates,MATCH($A20,Exch_regions2,0),MATCH(DH$1,Exch_months2,0))</f>
        <v>38.897476105137393</v>
      </c>
      <c r="DJ20" s="7">
        <v>861020.83333333337</v>
      </c>
      <c r="DK20" s="8">
        <f t="array" ref="DK20">DJ20/INDEX(Exch_rates,MATCH($A20,Exch_regions2,0),MATCH(DJ$1,Exch_months2,0))</f>
        <v>39.026440037771486</v>
      </c>
      <c r="DL20" s="7">
        <v>841916.66666666663</v>
      </c>
      <c r="DM20" s="8">
        <f t="array" ref="DM20">DL20/INDEX(Exch_rates,MATCH($A20,Exch_regions2,0),MATCH(DL$1,Exch_months2,0))</f>
        <v>37.432382363838457</v>
      </c>
      <c r="DN20" s="7">
        <v>799708.33333333337</v>
      </c>
      <c r="DO20" s="8">
        <f t="array" ref="DO20">DN20/INDEX(Exch_rates,MATCH($A20,Exch_regions2,0),MATCH(DN$1,Exch_months2,0))</f>
        <v>35.542592592592591</v>
      </c>
      <c r="DP20" s="7">
        <v>815770.83333333337</v>
      </c>
      <c r="DQ20" s="8">
        <f t="array" ref="DQ20">DP20/INDEX(Exch_rates,MATCH($A20,Exch_regions2,0),MATCH(DP$1,Exch_months2,0))</f>
        <v>36.079292069318825</v>
      </c>
      <c r="DR20" s="7">
        <v>829583.33333333337</v>
      </c>
      <c r="DS20" s="8">
        <f t="array" ref="DS20">DR20/INDEX(Exch_rates,MATCH($A20,Exch_regions2,0),MATCH(DR$1,Exch_months2,0))</f>
        <v>36.785083473132666</v>
      </c>
      <c r="DT20" s="7">
        <v>835733.33333333337</v>
      </c>
      <c r="DU20" s="8">
        <f t="array" ref="DU20">DT20/INDEX(Exch_rates,MATCH($A20,Exch_regions2,0),MATCH(DT$1,Exch_months2,0))</f>
        <v>37.09287272996265</v>
      </c>
      <c r="DV20" s="7">
        <v>763000</v>
      </c>
      <c r="DW20" s="8">
        <f t="array" ref="DW20">DV20/INDEX(Exch_rates,MATCH($A20,Exch_regions2,0),MATCH(DV$1,Exch_months2,0))</f>
        <v>34.009360374414975</v>
      </c>
      <c r="DX20" s="7">
        <v>830452.08333333337</v>
      </c>
      <c r="DY20" s="8">
        <f t="array" ref="DY20">DX20/INDEX(Exch_rates,MATCH($A20,Exch_regions2,0),MATCH(DX$1,Exch_months2,0))</f>
        <v>36.605293123714368</v>
      </c>
      <c r="DZ20" s="7">
        <v>843245.83333333337</v>
      </c>
      <c r="EA20" s="8">
        <f t="array" ref="EA20">DZ20/INDEX(Exch_rates,MATCH($A20,Exch_regions2,0),MATCH(DZ$1,Exch_months2,0))</f>
        <v>36.684128480278424</v>
      </c>
      <c r="EB20" s="7">
        <v>897187.5</v>
      </c>
      <c r="EC20" s="8">
        <f t="array" ref="EC20">EB20/INDEX(Exch_rates,MATCH($A20,Exch_regions2,0),MATCH(EB$1,Exch_months2,0))</f>
        <v>39.683929229635091</v>
      </c>
      <c r="ED20" s="7">
        <v>895625</v>
      </c>
      <c r="EE20" s="8">
        <f t="array" ref="EE20">ED20/INDEX(Exch_rates,MATCH($A20,Exch_regions2,0),MATCH(ED$1,Exch_months2,0))</f>
        <v>39.192126202475329</v>
      </c>
      <c r="EF20" s="7">
        <v>821654.16666666663</v>
      </c>
      <c r="EG20" s="8">
        <f t="array" ref="EG20">EF20/INDEX(Exch_rates,MATCH($A20,Exch_regions2,0),MATCH(EF$1,Exch_months2,0))</f>
        <v>35.753111220700859</v>
      </c>
      <c r="EH20" s="7">
        <v>858104.16666666663</v>
      </c>
      <c r="EI20" s="8">
        <f t="array" ref="EI20">EH20/INDEX(Exch_rates,MATCH($A20,Exch_regions2,0),MATCH(EH$1,Exch_months2,0))</f>
        <v>37.047130778917072</v>
      </c>
      <c r="EJ20" s="7">
        <v>863312.5</v>
      </c>
      <c r="EK20" s="8">
        <f t="array" ref="EK20">EJ20/INDEX(Exch_rates,MATCH($A20,Exch_regions2,0),MATCH(EJ$1,Exch_months2,0))</f>
        <v>37.42792421746293</v>
      </c>
      <c r="EL20" s="7">
        <v>1008395.8333333334</v>
      </c>
      <c r="EM20" s="8">
        <f t="array" ref="EM20">EL20/INDEX(Exch_rates,MATCH($A20,Exch_regions2,0),MATCH(EL$1,Exch_months2,0))</f>
        <v>42.933115062132082</v>
      </c>
      <c r="EN20" s="7">
        <v>1126625</v>
      </c>
      <c r="EO20" s="8">
        <f t="array" ref="EO20">EN20/INDEX(Exch_rates,MATCH($A20,Exch_regions2,0),MATCH(EN$1,Exch_months2,0))</f>
        <v>47.620641070799579</v>
      </c>
      <c r="EP20" s="7">
        <v>1266050</v>
      </c>
      <c r="EQ20" s="8">
        <f t="array" ref="EQ20">EP20/INDEX(Exch_rates,MATCH($A20,Exch_regions2,0),MATCH(EP$1,Exch_months2,0))</f>
        <v>53.495070422535207</v>
      </c>
      <c r="ER20" s="7">
        <v>1296708.3333333333</v>
      </c>
      <c r="ES20" s="8">
        <f t="array" ref="ES20">ER20/INDEX(Exch_rates,MATCH($A20,Exch_regions2,0),MATCH(ER$1,Exch_months2,0))</f>
        <v>65.325356842989081</v>
      </c>
      <c r="ET20" s="7">
        <v>1215156.25</v>
      </c>
      <c r="EU20" s="8">
        <f t="array" ref="EU20">ET20/INDEX(Exch_rates,MATCH($A20,Exch_regions2,0),MATCH(ET$1,Exch_months2,0))</f>
        <v>55.80510907003444</v>
      </c>
      <c r="EV20" s="7">
        <v>1241322.9166666667</v>
      </c>
      <c r="EW20" s="8">
        <f t="array" ref="EW20">EV20/INDEX(Exch_rates,MATCH($A20,Exch_regions2,0),MATCH(EV$1,Exch_months2,0))</f>
        <v>55.540175242356455</v>
      </c>
      <c r="EX20" s="7">
        <v>1259483.3333333333</v>
      </c>
      <c r="EY20" s="8">
        <f t="array" ref="EY20">EX20/INDEX(Exch_rates,MATCH($A20,Exch_regions2,0),MATCH(EX$1,Exch_months2,0))</f>
        <v>56.210205296042837</v>
      </c>
      <c r="EZ20" s="7">
        <v>1278677.0833333333</v>
      </c>
      <c r="FA20" s="8">
        <f t="array" ref="FA20">EZ20/INDEX(Exch_rates,MATCH($A20,Exch_regions2,0),MATCH(EZ$1,Exch_months2,0))</f>
        <v>57.447117184575063</v>
      </c>
      <c r="FB20" s="7">
        <v>1312875</v>
      </c>
      <c r="FC20" s="8">
        <f t="array" ref="FC20">FB20/INDEX(Exch_rates,MATCH($A20,Exch_regions2,0),MATCH(FB$1,Exch_months2,0))</f>
        <v>58.367294013040905</v>
      </c>
      <c r="FD20" s="7">
        <v>1210343.75</v>
      </c>
      <c r="FE20" s="8">
        <f t="array" ref="FE20">FD20/INDEX(Exch_rates,MATCH($A20,Exch_regions2,0),MATCH(FD$1,Exch_months2,0))</f>
        <v>53.338688946015424</v>
      </c>
      <c r="FF20" s="7">
        <v>1200218.75</v>
      </c>
      <c r="FG20" s="8">
        <f t="array" ref="FG20">FF20/INDEX(Exch_rates,MATCH($A20,Exch_regions2,0),MATCH(FF$1,Exch_months2,0))</f>
        <v>52.660420475319924</v>
      </c>
      <c r="FH20" s="7">
        <v>1177708.3333333333</v>
      </c>
      <c r="FI20" s="8">
        <f t="array" ref="FI20">FH20/INDEX(Exch_rates,MATCH($A20,Exch_regions2,0),MATCH(FH$1,Exch_months2,0))</f>
        <v>51.488268726318857</v>
      </c>
      <c r="FJ20" s="7">
        <v>1075385.4166666667</v>
      </c>
      <c r="FK20" s="8">
        <f t="array" ref="FK20">FJ20/INDEX(Exch_rates,MATCH($A20,Exch_regions2,0),MATCH(FJ$1,Exch_months2,0))</f>
        <v>46.942979265187347</v>
      </c>
      <c r="FL20" s="7">
        <v>1034770.8333333334</v>
      </c>
      <c r="FM20" s="8">
        <f t="array" ref="FM20">FL20/INDEX(Exch_rates,MATCH($A20,Exch_regions2,0),MATCH(FL$1,Exch_months2,0))</f>
        <v>45.137222828062527</v>
      </c>
      <c r="FN20" s="7">
        <v>1196595.8333333333</v>
      </c>
      <c r="FO20" s="8">
        <f t="array" ref="FO20">FN20/INDEX(Exch_rates,MATCH($A20,Exch_regions2,0),MATCH(FN$1,Exch_months2,0))</f>
        <v>52.13925199709513</v>
      </c>
      <c r="FP20" s="7">
        <v>1174239.5833333333</v>
      </c>
      <c r="FQ20" s="8">
        <f t="array" ref="FQ20">FP20/INDEX(Exch_rates,MATCH($A20,Exch_regions2,0),MATCH(FP$1,Exch_months2,0))</f>
        <v>51.16512345679012</v>
      </c>
      <c r="FR20" s="7">
        <v>1149989.5833333333</v>
      </c>
      <c r="FS20" s="8">
        <f t="array" ref="FS20">FR20/INDEX(Exch_rates,MATCH($A20,Exch_regions2,0),MATCH(FR$1,Exch_months2,0))</f>
        <v>50.035804931109496</v>
      </c>
      <c r="FT20" s="7">
        <v>1114270.8333333333</v>
      </c>
      <c r="FU20" s="8">
        <f t="array" ref="FU20">FT20/INDEX(Exch_rates,MATCH($A20,Exch_regions2,0),MATCH(FT$1,Exch_months2,0))</f>
        <v>48.782378693907326</v>
      </c>
      <c r="FV20" s="7">
        <v>1078208.3333333333</v>
      </c>
      <c r="FW20" s="8">
        <f t="array" ref="FW20">FV20/INDEX(Exch_rates,MATCH($A20,Exch_regions2,0),MATCH(FV$1,Exch_months2,0))</f>
        <v>46.760028912179251</v>
      </c>
      <c r="FX20" s="7">
        <v>1095937.5</v>
      </c>
      <c r="FY20" s="8">
        <f t="array" ref="FY20">FX20/INDEX(Exch_rates,MATCH($A20,Exch_regions2,0),MATCH(FX$1,Exch_months2,0))</f>
        <v>47.204773869346731</v>
      </c>
      <c r="FZ20" s="7">
        <v>1010314.5833333334</v>
      </c>
      <c r="GA20" s="8">
        <f t="array" ref="GA20">FZ20/INDEX(Exch_rates,MATCH($A20,Exch_regions2,0),MATCH(FZ$1,Exch_months2,0))</f>
        <v>42.770673110844562</v>
      </c>
      <c r="GB20" s="7">
        <v>949906.25</v>
      </c>
      <c r="GC20" s="8">
        <f t="array" ref="GC20">GB20/INDEX(Exch_rates,MATCH($A20,Exch_regions2,0),MATCH(GB$1,Exch_months2,0))</f>
        <v>40.080432489451475</v>
      </c>
      <c r="GD20" s="7">
        <v>929750</v>
      </c>
      <c r="GE20" s="8">
        <f t="array" ref="GE20">GD20/INDEX(Exch_rates,MATCH($A20,Exch_regions2,0),MATCH(GD$1,Exch_months2,0))</f>
        <v>38.611949389517982</v>
      </c>
      <c r="GF20" s="7">
        <v>940889.58333333337</v>
      </c>
      <c r="GG20" s="8">
        <f t="array" ref="GG20">GF20/INDEX(Exch_rates,MATCH($A20,Exch_regions2,0),MATCH(GF$1,Exch_months2,0))</f>
        <v>39.014080856945405</v>
      </c>
      <c r="GH20" s="7">
        <v>993229.16666666663</v>
      </c>
      <c r="GI20" s="8">
        <f t="array" ref="GI20">GH20/INDEX(Exch_rates,MATCH($A20,Exch_regions2,0),MATCH(GH$1,Exch_months2,0))</f>
        <v>40.817636986301373</v>
      </c>
      <c r="GJ20" s="7">
        <v>992354.16666666663</v>
      </c>
      <c r="GK20" s="8">
        <f t="array" ref="GK20">GJ20/INDEX(Exch_rates,MATCH($A20,Exch_regions2,0),MATCH(GJ$1,Exch_months2,0))</f>
        <v>40.893715659340657</v>
      </c>
      <c r="GL20" s="7">
        <v>1042229.1666666666</v>
      </c>
      <c r="GM20" s="8">
        <f t="array" ref="GM20">GL20/INDEX(Exch_rates,MATCH($A20,Exch_regions2,0),MATCH(GL$1,Exch_months2,0))</f>
        <v>42.91952642415923</v>
      </c>
      <c r="GN20" s="7">
        <v>1075645.8333333333</v>
      </c>
      <c r="GO20" s="8">
        <f t="array" ref="GO20">GN20/INDEX(Exch_rates,MATCH($A20,Exch_regions2,0),MATCH(GN$1,Exch_months2,0))</f>
        <v>44.356529209621989</v>
      </c>
      <c r="GP20" s="7">
        <v>1085437.5</v>
      </c>
      <c r="GQ20" s="8">
        <f t="array" ref="GQ20">GP20/INDEX(Exch_rates,MATCH($A20,Exch_regions2,0),MATCH(GP$1,Exch_months2,0))</f>
        <v>44.668209876543209</v>
      </c>
      <c r="GR20" s="7">
        <v>1030447.9166666666</v>
      </c>
      <c r="GS20" s="8">
        <f t="array" ref="GS20">GR20/INDEX(Exch_rates,MATCH($A20,Exch_regions2,0),MATCH(GR$1,Exch_months2,0))</f>
        <v>42.370391310307014</v>
      </c>
      <c r="GT20" s="7">
        <v>1034166.6666666666</v>
      </c>
      <c r="GU20" s="8">
        <f t="array" ref="GU20">GT20/INDEX(Exch_rates,MATCH($A20,Exch_regions2,0),MATCH(GT$1,Exch_months2,0))</f>
        <v>42.58750857927248</v>
      </c>
      <c r="GV20" s="7">
        <v>1051729.1666666667</v>
      </c>
      <c r="GW20" s="8">
        <f t="array" ref="GW20">GV20/INDEX(Exch_rates,MATCH($A20,Exch_regions2,0),MATCH(GV$1,Exch_months2,0))</f>
        <v>43.310741249142076</v>
      </c>
      <c r="GX20" s="7">
        <v>1073697.9166666667</v>
      </c>
      <c r="GY20" s="8">
        <f t="array" ref="GY20">GX20/INDEX(Exch_rates,MATCH($A20,Exch_regions2,0),MATCH(GX$1,Exch_months2,0))</f>
        <v>44.188130187255645</v>
      </c>
      <c r="GZ20" s="7">
        <v>1085104.1666666667</v>
      </c>
      <c r="HA20" s="8">
        <f t="array" ref="HA20">GZ20/INDEX(Exch_rates,MATCH($A20,Exch_regions2,0),MATCH(GZ$1,Exch_months2,0))</f>
        <v>44.184764166949442</v>
      </c>
      <c r="HB20" s="7">
        <v>1085208.3333333333</v>
      </c>
      <c r="HC20" s="8">
        <f t="array" ref="HC20">HB20/INDEX(Exch_rates,MATCH($A20,Exch_regions2,0),MATCH(HB$1,Exch_months2,0))</f>
        <v>44.144067796610166</v>
      </c>
      <c r="HD20" s="7">
        <v>1116541.6666666667</v>
      </c>
      <c r="HE20" s="8">
        <f t="array" ref="HE20">HD20/INDEX(Exch_rates,MATCH($A20,Exch_regions2,0),MATCH(HD$1,Exch_months2,0))</f>
        <v>45.326454668470909</v>
      </c>
      <c r="HF20" s="7">
        <v>1139520.8333333333</v>
      </c>
      <c r="HG20" s="8">
        <f t="array" ref="HG20">HF20/INDEX(Exch_rates,MATCH($A20,Exch_regions2,0),MATCH(HF$1,Exch_months2,0))</f>
        <v>46.10333782872555</v>
      </c>
      <c r="HH20" s="7">
        <v>1093891.6666666667</v>
      </c>
      <c r="HI20" s="8">
        <f t="array" ref="HI20">HH20/INDEX(Exch_rates,MATCH($A20,Exch_regions2,0),MATCH(HH$1,Exch_months2,0))</f>
        <v>44.219082652868735</v>
      </c>
      <c r="HJ20" s="7">
        <v>1109500</v>
      </c>
      <c r="HK20" s="8">
        <f t="array" ref="HK20">HJ20/INDEX(Exch_rates,MATCH($A20,Exch_regions2,0),MATCH(HJ$1,Exch_months2,0))</f>
        <v>45.193482688391036</v>
      </c>
      <c r="HL20" s="7">
        <v>1110218.75</v>
      </c>
      <c r="HM20" s="8">
        <f t="array" ref="HM20">HL20/INDEX(Exch_rates,MATCH($A20,Exch_regions2,0),MATCH(HL$1,Exch_months2,0))</f>
        <v>45.069773342354537</v>
      </c>
      <c r="HN20" s="8">
        <v>1010591.6666666666</v>
      </c>
      <c r="HO20" s="8">
        <f t="array" ref="HO20">HN20/INDEX(Exch_rates,MATCH($A20,Exch_regions2,0),MATCH(HN$1,Exch_months2,0))</f>
        <v>40.801763003835546</v>
      </c>
      <c r="HP20" s="8">
        <v>1087220.8333333333</v>
      </c>
      <c r="HQ20" s="8">
        <f t="array" ref="HQ20">HP20/INDEX(Exch_rates,MATCH($A20,Exch_regions2,0),MATCH(HP$1,Exch_months2,0))</f>
        <v>43.619692410565023</v>
      </c>
      <c r="HR20" s="8">
        <v>1189604.1666666667</v>
      </c>
      <c r="HS20" s="8">
        <f t="array" ref="HS20">HR20/INDEX(Exch_rates,MATCH($A20,Exch_regions2,0),MATCH(HR$1,Exch_months2,0))</f>
        <v>47.457613031914896</v>
      </c>
      <c r="HT20" s="8">
        <v>1118543.75</v>
      </c>
      <c r="HU20" s="8">
        <f t="array" ref="HU20">HT20/INDEX(Exch_rates,MATCH($A20,Exch_regions2,0),MATCH(HT$1,Exch_months2,0))</f>
        <v>44.308706244305654</v>
      </c>
      <c r="HV20" s="8">
        <v>1130162.75</v>
      </c>
      <c r="HW20" s="8">
        <f t="array" ref="HW20">HV20/INDEX(Exch_rates,MATCH($A20,Exch_regions2,0),MATCH(HV$1,Exch_months2,0))</f>
        <v>44.570049690420788</v>
      </c>
      <c r="HX20" s="8">
        <v>1159600</v>
      </c>
      <c r="HY20" s="8">
        <f t="array" ref="HY20">HX20/INDEX(Exch_rates,MATCH($A20,Exch_regions2,0),MATCH(HX$1,Exch_months2,0))</f>
        <v>46.015873015873019</v>
      </c>
      <c r="HZ20" s="8">
        <v>1202879.1666666667</v>
      </c>
      <c r="IA20" s="8">
        <f t="array" ref="IA20">HZ20/INDEX(Exch_rates,MATCH($A20,Exch_regions2,0),MATCH(HZ$1,Exch_months2,0))</f>
        <v>47.98656267868779</v>
      </c>
      <c r="IB20" s="8">
        <v>1160035.4166666667</v>
      </c>
      <c r="IC20" s="8">
        <f t="array" ref="IC20">IB20/INDEX(Exch_rates,MATCH($A20,Exch_regions2,0),MATCH(IB$1,Exch_months2,0))</f>
        <v>46.21655046480744</v>
      </c>
      <c r="ID20" s="8">
        <v>1118806.25</v>
      </c>
      <c r="IE20" s="8">
        <f t="array" ref="IE20">ID20/INDEX(Exch_rates,MATCH($A20,Exch_regions2,0),MATCH(ID$1,Exch_months2,0))</f>
        <v>44.529601990049748</v>
      </c>
      <c r="IF20" s="8">
        <v>1179670.8333333333</v>
      </c>
      <c r="IG20" s="8">
        <f t="array" ref="IG20">IF20/INDEX(Exch_rates,MATCH($A20,Exch_regions2,0),MATCH(IF$1,Exch_months2,0))</f>
        <v>46.735061076262788</v>
      </c>
      <c r="IH20" s="8">
        <v>1192316.6666666667</v>
      </c>
      <c r="II20" s="8">
        <f t="array" ref="II20">IH20/INDEX(Exch_rates,MATCH($A20,Exch_regions2,0),MATCH(IH$1,Exch_months2,0))</f>
        <v>47.3611386957961</v>
      </c>
      <c r="IJ20" s="8">
        <v>1222275</v>
      </c>
      <c r="IK20" s="8">
        <f t="array" ref="IK20">IJ20/INDEX(Exch_rates,MATCH($A20,Exch_regions2,0),MATCH(IJ$1,Exch_months2,0))</f>
        <v>48.470918704560475</v>
      </c>
      <c r="IL20" s="8">
        <v>1216188.3333333333</v>
      </c>
      <c r="IM20" s="8">
        <f t="array" ref="IM20">IL20/INDEX(Exch_rates,MATCH($A20,Exch_regions2,0),MATCH(IL$1,Exch_months2,0))</f>
        <v>48.045364761653936</v>
      </c>
      <c r="IN20" s="8">
        <v>1257341.6666666667</v>
      </c>
      <c r="IO20" s="8">
        <f t="array" ref="IO20">IN20/INDEX(Exch_rates,MATCH($A20,Exch_regions2,0),MATCH(IN$1,Exch_months2,0))</f>
        <v>49.878016528925627</v>
      </c>
      <c r="IP20" s="8">
        <v>1264090</v>
      </c>
      <c r="IQ20" s="8">
        <f t="array" ref="IQ20">IP20/INDEX(Exch_rates,MATCH($A20,Exch_regions2,0),MATCH(IP$1,Exch_months2,0))</f>
        <v>49.598090504839128</v>
      </c>
      <c r="IR20" s="8">
        <v>1210625</v>
      </c>
      <c r="IS20" s="8">
        <f t="array" ref="IS20">IR20/INDEX(Exch_rates,MATCH($A20,Exch_regions2,0),MATCH(IR$1,Exch_months2,0))</f>
        <v>48.072468563864994</v>
      </c>
      <c r="IT20" s="8">
        <v>1336883.3333333333</v>
      </c>
      <c r="IU20" s="8">
        <f t="array" ref="IU20">IT20/INDEX(Exch_rates,MATCH($A20,Exch_regions2,0),MATCH(IT$1,Exch_months2,0))</f>
        <v>53.068475024809786</v>
      </c>
      <c r="IV20" s="7">
        <v>1189700</v>
      </c>
      <c r="IW20" s="8">
        <f t="array" ref="IW20">IV20/INDEX(Exch_rates,MATCH($A20,Exch_regions2,0),MATCH(IV$1,Exch_months2,0))</f>
        <v>46.219891219891217</v>
      </c>
      <c r="IX20" s="8">
        <v>1180125</v>
      </c>
      <c r="IY20" s="8">
        <f t="array" ref="IY20">IX20/INDEX(Exch_rates,MATCH($A20,Exch_regions2,0),MATCH(IX$1,Exch_months2,0))</f>
        <v>46.691394658753708</v>
      </c>
      <c r="IZ20" s="8">
        <v>1230062.5</v>
      </c>
      <c r="JA20" s="8">
        <f t="array" ref="JA20">IZ20/INDEX(Exch_rates,MATCH($A20,Exch_regions2,0),MATCH(IZ$1,Exch_months2,0))</f>
        <v>48.523175542406314</v>
      </c>
      <c r="JB20" s="8">
        <v>1306716.6666666667</v>
      </c>
      <c r="JC20" s="8">
        <f t="array" ref="JC20">JB20/INDEX(Exch_rates,MATCH($A20,Exch_regions2,0),MATCH(JB$1,Exch_months2,0))</f>
        <v>51.553787480273542</v>
      </c>
      <c r="JD20" s="8">
        <v>1467354.1666666667</v>
      </c>
      <c r="JE20" s="8">
        <f t="array" ref="JE20">JD20/INDEX(Exch_rates,MATCH($A20,Exch_regions2,0),MATCH(JD$1,Exch_months2,0))</f>
        <v>57.543300653594777</v>
      </c>
      <c r="JF20" s="8">
        <v>1561366.6666666667</v>
      </c>
      <c r="JG20" s="8">
        <f t="array" ref="JG20">JF20/INDEX(Exch_rates,MATCH($A20,Exch_regions2,0),MATCH(JF$1,Exch_months2,0))</f>
        <v>60.678800440443034</v>
      </c>
      <c r="JH20" s="8">
        <v>1640250</v>
      </c>
      <c r="JI20" s="8">
        <f t="array" ref="JI20">JH20/INDEX(Exch_rates,MATCH($A20,Exch_regions2,0),MATCH(JH$1,Exch_months2,0))</f>
        <v>64.768015794669296</v>
      </c>
      <c r="JJ20" s="8">
        <v>1967000</v>
      </c>
      <c r="JK20" s="8">
        <f t="array" ref="JK20">JJ20/INDEX(Exch_rates,MATCH($A20,Exch_regions2,0),MATCH(JJ$1,Exch_months2,0))</f>
        <v>77.21295387634936</v>
      </c>
      <c r="JL20" s="8">
        <v>1987625</v>
      </c>
      <c r="JM20" s="8">
        <f t="array" ref="JM20">JL20/INDEX(Exch_rates,MATCH($A20,Exch_regions2,0),MATCH(JL$1,Exch_months2,0))</f>
        <v>77.540637191157344</v>
      </c>
      <c r="JN20" s="8">
        <v>2042016.6666666667</v>
      </c>
      <c r="JO20" s="8">
        <f t="array" ref="JO20">JN20/INDEX(Exch_rates,MATCH($A20,Exch_regions2,0),MATCH(JN$1,Exch_months2,0))</f>
        <v>79.455901426718555</v>
      </c>
      <c r="JP20" s="8">
        <v>2014416.6666666667</v>
      </c>
      <c r="JQ20" s="8">
        <f t="array" ref="JQ20">JP20/INDEX(Exch_rates,MATCH($A20,Exch_regions2,0),MATCH(JP$1,Exch_months2,0))</f>
        <v>77.776705276705286</v>
      </c>
      <c r="JR20" s="8">
        <v>2111604.1666666665</v>
      </c>
      <c r="JS20" s="8">
        <f t="shared" si="0"/>
        <v>82.190236782354845</v>
      </c>
      <c r="JT20" s="8">
        <v>2063666.6666666667</v>
      </c>
      <c r="JU20" s="8">
        <f t="shared" si="0"/>
        <v>80.696037539103244</v>
      </c>
      <c r="JV20" s="8">
        <v>2033812.5</v>
      </c>
      <c r="JW20" s="8">
        <f t="shared" si="0"/>
        <v>78.223557692307693</v>
      </c>
      <c r="JX20" s="8">
        <v>2008683.3333333333</v>
      </c>
      <c r="JY20" s="8">
        <f t="shared" si="0"/>
        <v>76.43391679350583</v>
      </c>
      <c r="JZ20" s="8">
        <v>1956270.8333333333</v>
      </c>
      <c r="KA20" s="8">
        <f t="shared" si="0"/>
        <v>74.359360152043081</v>
      </c>
      <c r="KB20" s="8">
        <v>1903875</v>
      </c>
      <c r="KC20" s="8">
        <f t="shared" si="0"/>
        <v>71.395312500000003</v>
      </c>
      <c r="KD20" s="8">
        <v>1804633.3333333333</v>
      </c>
      <c r="KE20" s="8">
        <f t="shared" si="0"/>
        <v>67.387353746577048</v>
      </c>
      <c r="KF20" s="8">
        <v>1759437.5</v>
      </c>
      <c r="KG20" s="8">
        <f t="shared" si="0"/>
        <v>67.434651795638345</v>
      </c>
      <c r="KH20" s="8">
        <v>1772583.3333333333</v>
      </c>
      <c r="KI20" s="8">
        <f t="shared" si="0"/>
        <v>68.704780361757102</v>
      </c>
      <c r="KJ20" s="8">
        <v>1793375</v>
      </c>
      <c r="KK20" s="8">
        <f t="shared" si="0"/>
        <v>69.376208897485498</v>
      </c>
      <c r="KL20" s="8">
        <v>1756466.6666666667</v>
      </c>
      <c r="KM20" s="8">
        <f t="shared" si="0"/>
        <v>67.835579757720879</v>
      </c>
      <c r="KN20" s="8">
        <v>1724395.8333333333</v>
      </c>
      <c r="KO20" s="8">
        <f t="shared" si="0"/>
        <v>66.322916666666657</v>
      </c>
      <c r="KP20" s="8">
        <v>1708616.6666666667</v>
      </c>
      <c r="KQ20" s="8">
        <f t="shared" si="0"/>
        <v>64.720328282828291</v>
      </c>
      <c r="KR20" s="8">
        <v>1628354.1666666667</v>
      </c>
      <c r="KS20" s="8">
        <f t="shared" si="0"/>
        <v>61.680082070707073</v>
      </c>
      <c r="KT20" s="8">
        <v>1571416.6666666667</v>
      </c>
      <c r="KU20" s="8">
        <f t="shared" si="4"/>
        <v>59.095809359056325</v>
      </c>
      <c r="KV20" s="8">
        <v>1577833.3333333333</v>
      </c>
      <c r="KW20" s="8">
        <f t="shared" si="1"/>
        <v>59.094881398252184</v>
      </c>
      <c r="KX20" s="8">
        <v>1642166.6666666667</v>
      </c>
      <c r="KY20" s="8">
        <f t="shared" si="1"/>
        <v>61.775069279865583</v>
      </c>
      <c r="KZ20" s="8">
        <v>1670791.6666666667</v>
      </c>
      <c r="LA20" s="8">
        <f t="shared" si="1"/>
        <v>62.675056893490385</v>
      </c>
      <c r="LB20" s="8">
        <v>1614141.6666666667</v>
      </c>
      <c r="LC20" s="8">
        <f t="shared" si="1"/>
        <v>60.256147031008915</v>
      </c>
      <c r="LD20" s="8">
        <v>1631000</v>
      </c>
      <c r="LE20" s="8">
        <f t="shared" si="1"/>
        <v>60.595928072521922</v>
      </c>
      <c r="LF20" s="8">
        <v>1586291.6666666667</v>
      </c>
      <c r="LG20" s="8">
        <f t="shared" si="2"/>
        <v>58.88020736671492</v>
      </c>
      <c r="LH20" s="8">
        <v>1651766.6666666667</v>
      </c>
      <c r="LI20" s="8">
        <f>LH20/INDEX(Exch_Rate_Data1,MATCH('Esssential Items CMB_Sorghum '!$A20,Exch_regions1,0),MATCH('Esssential Items CMB_Sorghum '!LH$1,exch_month4,0))</f>
        <v>61.481674483237803</v>
      </c>
      <c r="LJ20" s="8">
        <v>1660333.3333333333</v>
      </c>
      <c r="LK20" s="8">
        <f>LJ20/INDEX(exch_Rate_Data2,MATCH('Esssential Items CMB_Sorghum '!$A20,Exch_regions1,0),MATCH('Esssential Items CMB_Sorghum '!LJ$1,exch_month5,0))</f>
        <v>61.514331937806425</v>
      </c>
      <c r="LL20" s="41">
        <v>1657041.6666666667</v>
      </c>
      <c r="LM20" s="8">
        <f>LL20/INDEX(exch_Rate_Data3,MATCH('Esssential Items CMB_Sorghum '!$A20,Exch_regions1,0),MATCH('Esssential Items CMB_Sorghum '!LL$1,exch_month6,0))</f>
        <v>61.333296319601239</v>
      </c>
      <c r="LN20" s="7">
        <v>1570233.3333333333</v>
      </c>
      <c r="LO20" s="7">
        <f>LN20/INDEX(Exchange_rate4,MATCH('Esssential Items CMB_Sorghum '!$A20,Exch_regions1,0),MATCH('Esssential Items CMB_Sorghum '!LN$1,exch_month7,0))</f>
        <v>58.300742574257427</v>
      </c>
      <c r="LP20" s="7">
        <v>1398395.8333333333</v>
      </c>
      <c r="LQ20" s="7">
        <f>LP20/INDEX(Exchange_rate5,MATCH('Esssential Items CMB_Sorghum '!$A20,Exch_regions1,0),MATCH('Esssential Items CMB_Sorghum '!LP$1,exch_month8,0))</f>
        <v>52.178949004975124</v>
      </c>
      <c r="LR20" s="7">
        <v>1375437.5</v>
      </c>
      <c r="LS20" s="7">
        <f>LR20/INDEX(Exchange_rate6,MATCH('Esssential Items CMB_Sorghum '!$A20,Exch_regions1,0),MATCH('Esssential Items CMB_Sorghum '!LR$1,exch_month9,0))</f>
        <v>51.163839601234983</v>
      </c>
      <c r="LT20" s="7">
        <v>1458729.1666666667</v>
      </c>
      <c r="LU20" s="7">
        <f>LT20/INDEX(Exchange_rate7,MATCH('Esssential Items CMB_Sorghum '!$A20,Exch_regions1,0),MATCH('Esssential Items CMB_Sorghum '!LT$1,exch_month10,0))</f>
        <v>54.060376775787532</v>
      </c>
      <c r="LV20" s="7">
        <v>1507229.1666666667</v>
      </c>
      <c r="LW20" s="7">
        <f>LV20/INDEX(exchange_rates8,MATCH('Esssential Items CMB_Sorghum '!$A20,Exch_regions1,0),MATCH('Esssential Items CMB_Sorghum '!LV$1,exch_month11,0))</f>
        <v>55.66866728224069</v>
      </c>
      <c r="LX20" s="7">
        <v>1518783.3333333333</v>
      </c>
      <c r="LY20" s="7">
        <f>LX20/INDEX(exchange_rates9,MATCH('Esssential Items CMB_Sorghum '!$A20,Exch_regions1,0),MATCH('Esssential Items CMB_Sorghum '!LX$1,exch_month12,0))</f>
        <v>56.279026679841891</v>
      </c>
      <c r="LZ20" s="7">
        <v>1579696.527777778</v>
      </c>
      <c r="MA20" s="7">
        <f>LZ20/INDEX(exchange_rates10,MATCH('Esssential Items CMB_Sorghum '!$A20,Exch_regions1,0),MATCH('Esssential Items CMB_Sorghum '!LZ$1,exch_month13,0))</f>
        <v>58.363172208538593</v>
      </c>
      <c r="MB20" s="7">
        <v>1609582.3333333333</v>
      </c>
      <c r="MC20" s="7">
        <f>MB20/INDEX(exchange_rates11,MATCH('Esssential Items CMB_Sorghum '!$A20,Exch_regions1,0),MATCH('Esssential Items CMB_Sorghum '!MB$1,exch_month14,0))</f>
        <v>59.167120031367936</v>
      </c>
      <c r="MD20" s="7">
        <v>1638600</v>
      </c>
      <c r="ME20" s="7">
        <f>MD20/INDEX(exchange_rates12,MATCH('Esssential Items CMB_Sorghum '!$A20,Exch_regions1,0),MATCH('Esssential Items CMB_Sorghum '!MD$1,exch_month15,0))</f>
        <v>60.97494418258497</v>
      </c>
      <c r="MF20" s="7">
        <v>1609041.6666666667</v>
      </c>
      <c r="MG20" s="7">
        <f>MF20/INDEX(exchange_rates13,MATCH('Esssential Items CMB_Sorghum '!$A20,Exch_regions1,0),MATCH('Esssential Items CMB_Sorghum '!MF$1,exch_month16,0))</f>
        <v>59.704700061842921</v>
      </c>
      <c r="MH20" s="7">
        <v>1651125</v>
      </c>
      <c r="MI20" s="7">
        <f>MH20/INDEX(exchange_rates14,MATCH('Esssential Items CMB_Sorghum '!$A20,Exch_regions1,0),MATCH('Esssential Items CMB_Sorghum '!MH$1,exch_month17,0))</f>
        <v>61.247295208655338</v>
      </c>
      <c r="MJ20" s="7">
        <v>1619000</v>
      </c>
      <c r="MK20" s="7">
        <f>MJ20/INDEX(exchange_rates15,MATCH('Esssential Items CMB_Sorghum '!$A20,Exch_regions1,0),MATCH('Esssential Items CMB_Sorghum '!MJ$1,exch_month18,0))</f>
        <v>59.918578830495932</v>
      </c>
      <c r="ML20" s="7">
        <v>1613750</v>
      </c>
      <c r="MM20" s="7">
        <f>ML20/INDEX(exchange_rates16,MATCH('Esssential Items CMB_Sorghum '!$A20,Exch_regions1,0),MATCH('Esssential Items CMB_Sorghum '!ML$1,exch_month19,0))</f>
        <v>59.329044117647058</v>
      </c>
      <c r="MN20" s="7">
        <v>1567666.6666666667</v>
      </c>
      <c r="MO20" s="7">
        <f>MN20/INDEX(exchange_rates17,MATCH('Esssential Items CMB_Sorghum '!$A20,Exch_regions1,0),MATCH('Esssential Items CMB_Sorghum '!MN$1,exch_month20,0))</f>
        <v>57.423687423687426</v>
      </c>
      <c r="MP20" s="7">
        <v>1571283.3333333333</v>
      </c>
      <c r="MQ20" s="7">
        <f>MP20/INDEX(exchange_rates18,MATCH('Esssential Items CMB_Sorghum '!$A20,Exch_regions1,0),MATCH('Esssential Items CMB_Sorghum '!MP$1,exch_month21,0))</f>
        <v>57.485975609756096</v>
      </c>
      <c r="MR20" s="7">
        <v>1629333.3333333333</v>
      </c>
      <c r="MS20" s="7">
        <f>MR20/INDEX(exchange_rates19,MATCH('Esssential Items CMB_Sorghum '!$A20,Exch_regions1,0),MATCH('Esssential Items CMB_Sorghum '!MR$1,exch_month22,0))</f>
        <v>59.792048929663608</v>
      </c>
      <c r="MT20" s="40">
        <f t="shared" si="3"/>
        <v>1487068.75</v>
      </c>
      <c r="MU20" s="40">
        <f t="shared" si="3"/>
        <v>56.865780194951853</v>
      </c>
    </row>
    <row r="21" spans="1:359" x14ac:dyDescent="0.25">
      <c r="AE21" s="9"/>
      <c r="AG21" s="9"/>
      <c r="AI21" s="9"/>
      <c r="AK21" s="9"/>
      <c r="AM21" s="9"/>
      <c r="AO21" s="9"/>
      <c r="AQ21" s="9"/>
      <c r="AS21" s="9"/>
      <c r="AU21" s="9"/>
      <c r="AW21" s="9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</row>
    <row r="22" spans="1:359" x14ac:dyDescent="0.25">
      <c r="MT22" s="17"/>
    </row>
    <row r="23" spans="1:359" x14ac:dyDescent="0.25">
      <c r="MT23" s="17"/>
    </row>
    <row r="24" spans="1:359" x14ac:dyDescent="0.25">
      <c r="LG24" s="9"/>
      <c r="MT24" s="17"/>
    </row>
    <row r="25" spans="1:359" x14ac:dyDescent="0.25">
      <c r="LG25" s="9"/>
      <c r="MT25" s="17"/>
    </row>
    <row r="26" spans="1:359" x14ac:dyDescent="0.25">
      <c r="LG26" s="9"/>
      <c r="MT26" s="17"/>
    </row>
    <row r="27" spans="1:359" x14ac:dyDescent="0.25">
      <c r="LG27" s="9"/>
      <c r="MT27" s="17"/>
    </row>
    <row r="28" spans="1:359" x14ac:dyDescent="0.25">
      <c r="LG28" s="9"/>
      <c r="MT28" s="17"/>
    </row>
    <row r="29" spans="1:359" x14ac:dyDescent="0.25">
      <c r="LG29" s="9"/>
      <c r="MT29" s="17"/>
    </row>
    <row r="30" spans="1:359" x14ac:dyDescent="0.25">
      <c r="LG30" s="9"/>
      <c r="MT30" s="17"/>
    </row>
    <row r="31" spans="1:359" x14ac:dyDescent="0.25">
      <c r="LG31" s="9"/>
      <c r="MT31" s="17"/>
    </row>
    <row r="32" spans="1:359" x14ac:dyDescent="0.25">
      <c r="LG32" s="9"/>
      <c r="LH32" s="9"/>
      <c r="LI32" s="9"/>
      <c r="LJ32" s="9"/>
    </row>
    <row r="33" spans="319:322" x14ac:dyDescent="0.25">
      <c r="LG33" s="9"/>
      <c r="LH33" s="9"/>
      <c r="LI33" s="9"/>
      <c r="LJ33" s="9"/>
    </row>
    <row r="34" spans="319:322" x14ac:dyDescent="0.25">
      <c r="LG34" s="9"/>
      <c r="LH34" s="9"/>
      <c r="LI34" s="9"/>
      <c r="LJ34" s="9"/>
    </row>
    <row r="35" spans="319:322" x14ac:dyDescent="0.25">
      <c r="LG35" s="9"/>
      <c r="LH35" s="9"/>
      <c r="LI35" s="9"/>
      <c r="LJ35" s="9"/>
    </row>
    <row r="36" spans="319:322" x14ac:dyDescent="0.25">
      <c r="LG36" s="9"/>
      <c r="LH36" s="9"/>
      <c r="LI36" s="9"/>
      <c r="LJ36" s="9"/>
    </row>
    <row r="37" spans="319:322" x14ac:dyDescent="0.25">
      <c r="LG37" s="9"/>
      <c r="LH37" s="9"/>
      <c r="LI37" s="9"/>
      <c r="LJ37" s="9"/>
    </row>
    <row r="38" spans="319:322" x14ac:dyDescent="0.25">
      <c r="LG38" s="9"/>
      <c r="LH38" s="9"/>
      <c r="LI38" s="9"/>
      <c r="LJ38" s="9"/>
    </row>
    <row r="39" spans="319:322" x14ac:dyDescent="0.25">
      <c r="LG39" s="9"/>
      <c r="LH39" s="9"/>
      <c r="LI39" s="9"/>
      <c r="LJ39" s="9"/>
    </row>
    <row r="40" spans="319:322" x14ac:dyDescent="0.25">
      <c r="LG40" s="9"/>
      <c r="LH40" s="9"/>
      <c r="LI40" s="9"/>
      <c r="LJ40" s="9"/>
    </row>
  </sheetData>
  <mergeCells count="180">
    <mergeCell ref="MR1:MS1"/>
    <mergeCell ref="MP1:MQ1"/>
    <mergeCell ref="KR1:KS1"/>
    <mergeCell ref="JZ1:KA1"/>
    <mergeCell ref="JX1:JY1"/>
    <mergeCell ref="JF1:JG1"/>
    <mergeCell ref="JP1:JQ1"/>
    <mergeCell ref="GN1:GO1"/>
    <mergeCell ref="KN1:KO1"/>
    <mergeCell ref="KL1:KM1"/>
    <mergeCell ref="KH1:KI1"/>
    <mergeCell ref="JJ1:JK1"/>
    <mergeCell ref="JH1:JI1"/>
    <mergeCell ref="JD1:JE1"/>
    <mergeCell ref="IZ1:JA1"/>
    <mergeCell ref="IF1:IG1"/>
    <mergeCell ref="GZ1:HA1"/>
    <mergeCell ref="HJ1:HK1"/>
    <mergeCell ref="HF1:HG1"/>
    <mergeCell ref="KJ1:KK1"/>
    <mergeCell ref="IX1:IY1"/>
    <mergeCell ref="IV1:IW1"/>
    <mergeCell ref="HB1:HC1"/>
    <mergeCell ref="KF1:KG1"/>
    <mergeCell ref="IH1:II1"/>
    <mergeCell ref="GL1:GM1"/>
    <mergeCell ref="IR1:IS1"/>
    <mergeCell ref="IP1:IQ1"/>
    <mergeCell ref="HV1:HW1"/>
    <mergeCell ref="JR1:JS1"/>
    <mergeCell ref="JN1:JO1"/>
    <mergeCell ref="JL1:JM1"/>
    <mergeCell ref="GR1:GS1"/>
    <mergeCell ref="JB1:JC1"/>
    <mergeCell ref="GX1:GY1"/>
    <mergeCell ref="GV1:GW1"/>
    <mergeCell ref="GP1:GQ1"/>
    <mergeCell ref="KD1:KE1"/>
    <mergeCell ref="JT1:JU1"/>
    <mergeCell ref="IJ1:IK1"/>
    <mergeCell ref="CV1:CW1"/>
    <mergeCell ref="CX1:CY1"/>
    <mergeCell ref="DJ1:DK1"/>
    <mergeCell ref="DZ1:EA1"/>
    <mergeCell ref="DX1:DY1"/>
    <mergeCell ref="ED1:EE1"/>
    <mergeCell ref="DL1:DM1"/>
    <mergeCell ref="DH1:DI1"/>
    <mergeCell ref="DN1:DO1"/>
    <mergeCell ref="DR1:DS1"/>
    <mergeCell ref="DP1:DQ1"/>
    <mergeCell ref="FV1:FW1"/>
    <mergeCell ref="FX1:FY1"/>
    <mergeCell ref="FL1:FM1"/>
    <mergeCell ref="EV1:EW1"/>
    <mergeCell ref="EB1:EC1"/>
    <mergeCell ref="GB1:GC1"/>
    <mergeCell ref="FZ1:GA1"/>
    <mergeCell ref="DF1:DG1"/>
    <mergeCell ref="CZ1:DA1"/>
    <mergeCell ref="ET1:EU1"/>
    <mergeCell ref="EX1:EY1"/>
    <mergeCell ref="EF1:EG1"/>
    <mergeCell ref="FB1:FC1"/>
    <mergeCell ref="EH1:EI1"/>
    <mergeCell ref="ER1:ES1"/>
    <mergeCell ref="FF1:FG1"/>
    <mergeCell ref="FT1:FU1"/>
    <mergeCell ref="EZ1:FA1"/>
    <mergeCell ref="FD1:FE1"/>
    <mergeCell ref="FN1:FO1"/>
    <mergeCell ref="FJ1:FK1"/>
    <mergeCell ref="FH1:FI1"/>
    <mergeCell ref="EP1:EQ1"/>
    <mergeCell ref="FP1:FQ1"/>
    <mergeCell ref="EN1:EO1"/>
    <mergeCell ref="EL1:EM1"/>
    <mergeCell ref="EJ1:EK1"/>
    <mergeCell ref="MT1:MU1"/>
    <mergeCell ref="IT1:IU1"/>
    <mergeCell ref="GD1:GE1"/>
    <mergeCell ref="FR1:FS1"/>
    <mergeCell ref="ID1:IE1"/>
    <mergeCell ref="IB1:IC1"/>
    <mergeCell ref="HX1:HY1"/>
    <mergeCell ref="HT1:HU1"/>
    <mergeCell ref="HR1:HS1"/>
    <mergeCell ref="HN1:HO1"/>
    <mergeCell ref="HL1:HM1"/>
    <mergeCell ref="HH1:HI1"/>
    <mergeCell ref="HD1:HE1"/>
    <mergeCell ref="HZ1:IA1"/>
    <mergeCell ref="HP1:HQ1"/>
    <mergeCell ref="GT1:GU1"/>
    <mergeCell ref="KP1:KQ1"/>
    <mergeCell ref="GF1:GG1"/>
    <mergeCell ref="KB1:KC1"/>
    <mergeCell ref="JV1:JW1"/>
    <mergeCell ref="IN1:IO1"/>
    <mergeCell ref="IL1:IM1"/>
    <mergeCell ref="GH1:GI1"/>
    <mergeCell ref="GJ1:GK1"/>
    <mergeCell ref="KT1:KU1"/>
    <mergeCell ref="CP1:CQ1"/>
    <mergeCell ref="DD1:DE1"/>
    <mergeCell ref="CL1:CM1"/>
    <mergeCell ref="CF1:CG1"/>
    <mergeCell ref="CR1:CS1"/>
    <mergeCell ref="CJ1:CK1"/>
    <mergeCell ref="CH1:CI1"/>
    <mergeCell ref="R1:S1"/>
    <mergeCell ref="BL1:BM1"/>
    <mergeCell ref="AX1:AY1"/>
    <mergeCell ref="BB1:BC1"/>
    <mergeCell ref="CD1:CE1"/>
    <mergeCell ref="AZ1:BA1"/>
    <mergeCell ref="AJ1:AK1"/>
    <mergeCell ref="AL1:AM1"/>
    <mergeCell ref="AN1:AO1"/>
    <mergeCell ref="AV1:AW1"/>
    <mergeCell ref="CB1:CC1"/>
    <mergeCell ref="AP1:AQ1"/>
    <mergeCell ref="AT1:AU1"/>
    <mergeCell ref="BZ1:CA1"/>
    <mergeCell ref="AR1:AS1"/>
    <mergeCell ref="BJ1:BK1"/>
    <mergeCell ref="A1:A2"/>
    <mergeCell ref="D1:E1"/>
    <mergeCell ref="T1:U1"/>
    <mergeCell ref="BT1:BU1"/>
    <mergeCell ref="V1:W1"/>
    <mergeCell ref="BD1:BE1"/>
    <mergeCell ref="BV1:BW1"/>
    <mergeCell ref="BX1:BY1"/>
    <mergeCell ref="P1:Q1"/>
    <mergeCell ref="Z1:AA1"/>
    <mergeCell ref="AH1:AI1"/>
    <mergeCell ref="BF1:BG1"/>
    <mergeCell ref="BP1:BQ1"/>
    <mergeCell ref="BN1:BO1"/>
    <mergeCell ref="BR1:BS1"/>
    <mergeCell ref="F1:G1"/>
    <mergeCell ref="J1:K1"/>
    <mergeCell ref="AD1:AE1"/>
    <mergeCell ref="B1:C1"/>
    <mergeCell ref="H1:I1"/>
    <mergeCell ref="AF1:AG1"/>
    <mergeCell ref="LR1:LS1"/>
    <mergeCell ref="LP1:LQ1"/>
    <mergeCell ref="LN1:LO1"/>
    <mergeCell ref="LJ1:LK1"/>
    <mergeCell ref="LH1:LI1"/>
    <mergeCell ref="LF1:LG1"/>
    <mergeCell ref="KZ1:LA1"/>
    <mergeCell ref="MB1:MC1"/>
    <mergeCell ref="LZ1:MA1"/>
    <mergeCell ref="CN1:CO1"/>
    <mergeCell ref="DB1:DC1"/>
    <mergeCell ref="BH1:BI1"/>
    <mergeCell ref="L1:M1"/>
    <mergeCell ref="N1:O1"/>
    <mergeCell ref="AB1:AC1"/>
    <mergeCell ref="X1:Y1"/>
    <mergeCell ref="CT1:CU1"/>
    <mergeCell ref="MN1:MO1"/>
    <mergeCell ref="MJ1:MK1"/>
    <mergeCell ref="KX1:KY1"/>
    <mergeCell ref="LV1:LW1"/>
    <mergeCell ref="LT1:LU1"/>
    <mergeCell ref="KV1:KW1"/>
    <mergeCell ref="LL1:LM1"/>
    <mergeCell ref="LD1:LE1"/>
    <mergeCell ref="LB1:LC1"/>
    <mergeCell ref="ML1:MM1"/>
    <mergeCell ref="MH1:MI1"/>
    <mergeCell ref="MF1:MG1"/>
    <mergeCell ref="DV1:DW1"/>
    <mergeCell ref="DT1:DU1"/>
    <mergeCell ref="MD1:ME1"/>
    <mergeCell ref="LX1:LY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MU35"/>
  <sheetViews>
    <sheetView zoomScale="115" zoomScaleNormal="115" workbookViewId="0">
      <pane xSplit="1" ySplit="1" topLeftCell="MG2" activePane="bottomRight" state="frozen"/>
      <selection pane="topRight" activeCell="B1" sqref="B1"/>
      <selection pane="bottomLeft" activeCell="A3" sqref="A3"/>
      <selection pane="bottomRight" activeCell="A9" sqref="A9:XFD9"/>
    </sheetView>
  </sheetViews>
  <sheetFormatPr defaultColWidth="9.1796875" defaultRowHeight="10.5" x14ac:dyDescent="0.25"/>
  <cols>
    <col min="1" max="1" width="15" style="9" customWidth="1"/>
    <col min="2" max="25" width="10.1796875" style="9" hidden="1" customWidth="1"/>
    <col min="26" max="145" width="10.1796875" style="17" hidden="1" customWidth="1"/>
    <col min="146" max="199" width="9.1796875" style="17" hidden="1" customWidth="1"/>
    <col min="200" max="255" width="9.1796875" style="17" customWidth="1"/>
    <col min="256" max="357" width="9.1796875" style="9"/>
    <col min="358" max="358" width="9.1796875" style="9" customWidth="1"/>
    <col min="359" max="16384" width="9.1796875" style="9"/>
  </cols>
  <sheetData>
    <row r="1" spans="1:359" ht="24.75" customHeight="1" x14ac:dyDescent="0.25">
      <c r="A1" s="56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8" t="s">
        <v>67</v>
      </c>
      <c r="MU1" s="59"/>
    </row>
    <row r="2" spans="1:359" x14ac:dyDescent="0.25">
      <c r="A2" s="57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38" t="s">
        <v>18</v>
      </c>
      <c r="MU2" s="39" t="s">
        <v>19</v>
      </c>
    </row>
    <row r="3" spans="1:359" x14ac:dyDescent="0.25">
      <c r="A3" s="14" t="s">
        <v>0</v>
      </c>
      <c r="B3" s="7">
        <v>3225200</v>
      </c>
      <c r="C3" s="8">
        <f t="array" ref="C3">B3/INDEX(Exch_rates,MATCH($A3,Exch_regions2,0),MATCH(B$1,Exch_months2,0))</f>
        <v>104.15069967707211</v>
      </c>
      <c r="D3" s="7">
        <v>3330791.6666666665</v>
      </c>
      <c r="E3" s="8">
        <f t="array" ref="E3">D3/INDEX(Exch_rates,MATCH($A3,Exch_regions2,0),MATCH(D$1,Exch_months2,0))</f>
        <v>108.49484256243214</v>
      </c>
      <c r="F3" s="7">
        <v>3330958.3333333335</v>
      </c>
      <c r="G3" s="8">
        <f t="array" ref="G3">F3/INDEX(Exch_rates,MATCH($A3,Exch_regions2,0),MATCH(F$1,Exch_months2,0))</f>
        <v>108.44139989148128</v>
      </c>
      <c r="H3" s="7">
        <v>3483925</v>
      </c>
      <c r="I3" s="8">
        <f t="array" ref="I3">H3/INDEX(Exch_rates,MATCH($A3,Exch_regions2,0),MATCH(H$1,Exch_months2,0))</f>
        <v>111.78368983957219</v>
      </c>
      <c r="J3" s="7">
        <v>3698288.8888888895</v>
      </c>
      <c r="K3" s="8">
        <f t="array" ref="K3">J3/INDEX(Exch_rates,MATCH($A3,Exch_regions2,0),MATCH(J$1,Exch_months2,0))</f>
        <v>117.00977290304438</v>
      </c>
      <c r="L3" s="7">
        <v>3914708.3333333335</v>
      </c>
      <c r="M3" s="8">
        <f t="array" ref="M3">L3/INDEX(Exch_rates,MATCH($A3,Exch_regions2,0),MATCH(L$1,Exch_months2,0))</f>
        <v>122.04858404780462</v>
      </c>
      <c r="N3" s="7">
        <v>4110491.6666666665</v>
      </c>
      <c r="O3" s="8">
        <f t="array" ref="O3">N3/INDEX(Exch_rates,MATCH($A3,Exch_regions2,0),MATCH(N$1,Exch_months2,0))</f>
        <v>129.87335439705109</v>
      </c>
      <c r="P3" s="7">
        <v>4207350</v>
      </c>
      <c r="Q3" s="8">
        <f t="array" ref="Q3">P3/INDEX(Exch_rates,MATCH($A3,Exch_regions2,0),MATCH(P$1,Exch_months2,0))</f>
        <v>133.9920382165605</v>
      </c>
      <c r="R3" s="7">
        <v>4083200</v>
      </c>
      <c r="S3" s="8">
        <f t="array" ref="S3">R3/INDEX(Exch_rates,MATCH($A3,Exch_regions2,0),MATCH(R$1,Exch_months2,0))</f>
        <v>131.89340511440108</v>
      </c>
      <c r="T3" s="7">
        <v>3901875</v>
      </c>
      <c r="U3" s="8">
        <f t="array" ref="U3">T3/INDEX(Exch_rates,MATCH($A3,Exch_regions2,0),MATCH(T$1,Exch_months2,0))</f>
        <v>131.8943661971831</v>
      </c>
      <c r="V3" s="7">
        <v>3489095.8333333335</v>
      </c>
      <c r="W3" s="8">
        <f t="array" ref="W3">V3/INDEX(Exch_rates,MATCH($A3,Exch_regions2,0),MATCH(V$1,Exch_months2,0))</f>
        <v>128.1970300061237</v>
      </c>
      <c r="X3" s="7">
        <v>2851350</v>
      </c>
      <c r="Y3" s="8">
        <f t="array" ref="Y3">X3/INDEX(Exch_rates,MATCH($A3,Exch_regions2,0),MATCH(X$1,Exch_months2,0))</f>
        <v>105.50786308973173</v>
      </c>
      <c r="Z3" s="15">
        <v>2986333.3333333335</v>
      </c>
      <c r="AA3" s="8">
        <f t="array" ref="AA3">Z3/INDEX(Exch_rates,MATCH($A3,Exch_regions2,0),MATCH(Z$1,Exch_months2,0))</f>
        <v>113.58478605388272</v>
      </c>
      <c r="AB3" s="7">
        <v>3029933.3333333335</v>
      </c>
      <c r="AC3" s="8">
        <f t="array" ref="AC3">AB3/INDEX(Exch_rates,MATCH($A3,Exch_regions2,0),MATCH(AB$1,Exch_months2,0))</f>
        <v>121.52139037433156</v>
      </c>
      <c r="AD3" s="7">
        <v>3064947.3333333335</v>
      </c>
      <c r="AE3" s="8">
        <f t="array" ref="AE3">AD3/INDEX(Exch_rates,MATCH($A3,Exch_regions2,0),MATCH(AD$1,Exch_months2,0))</f>
        <v>129.20092177554204</v>
      </c>
      <c r="AF3" s="7">
        <v>3096666.6666666665</v>
      </c>
      <c r="AG3" s="8">
        <f t="array" ref="AG3">AF3/INDEX(Exch_rates,MATCH($A3,Exch_regions2,0),MATCH(AF$1,Exch_months2,0))</f>
        <v>129.52248170094109</v>
      </c>
      <c r="AH3" s="7">
        <v>2619666.6666666665</v>
      </c>
      <c r="AI3" s="8">
        <f t="array" ref="AI3">AH3/INDEX(Exch_rates,MATCH($A3,Exch_regions2,0),MATCH(AH$1,Exch_months2,0))</f>
        <v>109.45682451253482</v>
      </c>
      <c r="AJ3" s="7">
        <v>2663850</v>
      </c>
      <c r="AK3" s="8">
        <f t="array" ref="AK3">AJ3/INDEX(Exch_rates,MATCH($A3,Exch_regions2,0),MATCH(AJ$1,Exch_months2,0))</f>
        <v>115.65195369030391</v>
      </c>
      <c r="AL3" s="7">
        <v>2572687.5</v>
      </c>
      <c r="AM3" s="8">
        <f t="array" ref="AM3">AL3/INDEX(Exch_rates,MATCH($A3,Exch_regions2,0),MATCH(AL$1,Exch_months2,0))</f>
        <v>115.19496268656717</v>
      </c>
      <c r="AN3" s="7">
        <v>2443366.6666666665</v>
      </c>
      <c r="AO3" s="8">
        <f t="array" ref="AO3">AN3/INDEX(Exch_rates,MATCH($A3,Exch_regions2,0),MATCH(AN$1,Exch_months2,0))</f>
        <v>110.22706766917292</v>
      </c>
      <c r="AP3" s="7">
        <v>2464916.6666666665</v>
      </c>
      <c r="AQ3" s="8">
        <f t="array" ref="AQ3">AP3/INDEX(Exch_rates,MATCH($A3,Exch_regions2,0),MATCH(AP$1,Exch_months2,0))</f>
        <v>111.19924812030074</v>
      </c>
      <c r="AR3" s="7">
        <v>2277561.25</v>
      </c>
      <c r="AS3" s="8">
        <f t="array" ref="AS3">AR3/INDEX(Exch_rates,MATCH($A3,Exch_regions2,0),MATCH(AR$1,Exch_months2,0))</f>
        <v>102.56204968477934</v>
      </c>
      <c r="AT3" s="7">
        <v>2157916.6666666665</v>
      </c>
      <c r="AU3" s="8">
        <f t="array" ref="AU3">AT3/INDEX(Exch_rates,MATCH($A3,Exch_regions2,0),MATCH(AT$1,Exch_months2,0))</f>
        <v>96.085343228200372</v>
      </c>
      <c r="AV3" s="16">
        <v>2103266.6666666665</v>
      </c>
      <c r="AW3" s="8">
        <f t="array" ref="AW3">AV3/INDEX(Exch_rates,MATCH($A3,Exch_regions2,0),MATCH(AV$1,Exch_months2,0))</f>
        <v>93.450829383886244</v>
      </c>
      <c r="AX3" s="7">
        <v>1960934.3333333333</v>
      </c>
      <c r="AY3" s="8">
        <f t="array" ref="AY3">AX3/INDEX(Exch_rates,MATCH($A3,Exch_regions2,0),MATCH(AX$1,Exch_months2,0))</f>
        <v>91.882905115189374</v>
      </c>
      <c r="AZ3" s="7">
        <v>2068721.25</v>
      </c>
      <c r="BA3" s="8">
        <f t="array" ref="BA3">AZ3/INDEX(Exch_rates,MATCH($A3,Exch_regions2,0),MATCH(AZ$1,Exch_months2,0))</f>
        <v>99.219244604316543</v>
      </c>
      <c r="BB3" s="7">
        <v>2030708.3333333333</v>
      </c>
      <c r="BC3" s="8">
        <f t="array" ref="BC3">BB3/INDEX(Exch_rates,MATCH($A3,Exch_regions2,0),MATCH(BB$1,Exch_months2,0))</f>
        <v>101.49312786339026</v>
      </c>
      <c r="BD3" s="7">
        <v>2062699</v>
      </c>
      <c r="BE3" s="8">
        <f t="array" ref="BE3">BD3/INDEX(Exch_rates,MATCH($A3,Exch_regions2,0),MATCH(BD$1,Exch_months2,0))</f>
        <v>103.8846508973089</v>
      </c>
      <c r="BF3" s="7">
        <v>1946687.5</v>
      </c>
      <c r="BG3" s="8">
        <f t="array" ref="BG3">BF3/INDEX(Exch_rates,MATCH($A3,Exch_regions2,0),MATCH(BF$1,Exch_months2,0))</f>
        <v>97.537578288100221</v>
      </c>
      <c r="BH3" s="7">
        <v>1991375</v>
      </c>
      <c r="BI3" s="8">
        <f t="array" ref="BI3">BH3/INDEX(Exch_rates,MATCH($A3,Exch_regions2,0),MATCH(BH$1,Exch_months2,0))</f>
        <v>98.745867768595033</v>
      </c>
      <c r="BJ3" s="7">
        <v>2216700</v>
      </c>
      <c r="BK3" s="8">
        <f t="array" ref="BK3">BJ3/INDEX(Exch_rates,MATCH($A3,Exch_regions2,0),MATCH(BJ$1,Exch_months2,0))</f>
        <v>107.71137026239067</v>
      </c>
      <c r="BL3" s="7">
        <v>2337520.8333333335</v>
      </c>
      <c r="BM3" s="8">
        <f t="array" ref="BM3">BL3/INDEX(Exch_rates,MATCH($A3,Exch_regions2,0),MATCH(BL$1,Exch_months2,0))</f>
        <v>113.56376518218624</v>
      </c>
      <c r="BN3" s="7">
        <v>2228950</v>
      </c>
      <c r="BO3" s="8">
        <f t="array" ref="BO3">BN3/INDEX(Exch_rates,MATCH($A3,Exch_regions2,0),MATCH(BN$1,Exch_months2,0))</f>
        <v>108.72926829268293</v>
      </c>
      <c r="BP3" s="7">
        <v>2093520.8333333333</v>
      </c>
      <c r="BQ3" s="8">
        <f t="array" ref="BQ3">BP3/INDEX(Exch_rates,MATCH($A3,Exch_regions2,0),MATCH(BP$1,Exch_months2,0))</f>
        <v>102.1229674796748</v>
      </c>
      <c r="BR3" s="7">
        <v>1979708.3333333333</v>
      </c>
      <c r="BS3" s="8">
        <f t="array" ref="BS3">BR3/INDEX(Exch_rates,MATCH($A3,Exch_regions2,0),MATCH(BR$1,Exch_months2,0))</f>
        <v>94.647410358565722</v>
      </c>
      <c r="BT3" s="7">
        <v>2325766.6666666665</v>
      </c>
      <c r="BU3" s="8">
        <f t="array" ref="BU3">BT3/INDEX(Exch_rates,MATCH($A3,Exch_regions2,0),MATCH(BT$1,Exch_months2,0))</f>
        <v>110.05205047318611</v>
      </c>
      <c r="BV3" s="7">
        <v>2599475.8333333335</v>
      </c>
      <c r="BW3" s="8">
        <f t="array" ref="BW3">BV3/INDEX(Exch_rates,MATCH($A3,Exch_regions2,0),MATCH(BV$1,Exch_months2,0))</f>
        <v>124.77484000000001</v>
      </c>
      <c r="BX3" s="7">
        <v>2502833.3333333335</v>
      </c>
      <c r="BY3" s="8">
        <f t="array" ref="BY3">BX3/INDEX(Exch_rates,MATCH($A3,Exch_regions2,0),MATCH(BX$1,Exch_months2,0))</f>
        <v>122.58775510204082</v>
      </c>
      <c r="BZ3" s="7">
        <v>2412054.1666666665</v>
      </c>
      <c r="CA3" s="8">
        <f t="array" ref="CA3">BZ3/INDEX(Exch_rates,MATCH($A3,Exch_regions2,0),MATCH(BZ$1,Exch_months2,0))</f>
        <v>115.44611518825782</v>
      </c>
      <c r="CB3" s="7">
        <v>2819541.6666666665</v>
      </c>
      <c r="CC3" s="8">
        <f t="array" ref="CC3">CB3/INDEX(Exch_rates,MATCH($A3,Exch_regions2,0),MATCH(CB$1,Exch_months2,0))</f>
        <v>137.76262214983711</v>
      </c>
      <c r="CD3" s="7">
        <v>2264666.6666666665</v>
      </c>
      <c r="CE3" s="8">
        <f t="array" ref="CE3">CD3/INDEX(Exch_rates,MATCH($A3,Exch_regions2,0),MATCH(CD$1,Exch_months2,0))</f>
        <v>109.66908797417271</v>
      </c>
      <c r="CF3" s="7">
        <v>2325145.8333333335</v>
      </c>
      <c r="CG3" s="8">
        <f t="array" ref="CG3">CF3/INDEX(Exch_rates,MATCH($A3,Exch_regions2,0),MATCH(CF$1,Exch_months2,0))</f>
        <v>110.37084651898735</v>
      </c>
      <c r="CH3" s="7">
        <v>2468750</v>
      </c>
      <c r="CI3" s="8">
        <f t="array" ref="CI3">CH3/INDEX(Exch_rates,MATCH($A3,Exch_regions2,0),MATCH(CH$1,Exch_months2,0))</f>
        <v>116.81782334384859</v>
      </c>
      <c r="CJ3" s="7">
        <v>2561750</v>
      </c>
      <c r="CK3" s="8">
        <f t="array" ref="CK3">CJ3/INDEX(Exch_rates,MATCH($A3,Exch_regions2,0),MATCH(CJ$1,Exch_months2,0))</f>
        <v>121.98809523809524</v>
      </c>
      <c r="CL3" s="7">
        <v>2610583.3333333335</v>
      </c>
      <c r="CM3" s="8">
        <f t="array" ref="CM3">CL3/INDEX(Exch_rates,MATCH($A3,Exch_regions2,0),MATCH(CL$1,Exch_months2,0))</f>
        <v>124.31349206349208</v>
      </c>
      <c r="CN3" s="7">
        <v>2291437.5</v>
      </c>
      <c r="CO3" s="8">
        <f t="array" ref="CO3">CN3/INDEX(Exch_rates,MATCH($A3,Exch_regions2,0),MATCH(CN$1,Exch_months2,0))</f>
        <v>110.96549636803874</v>
      </c>
      <c r="CP3" s="7">
        <v>2432000</v>
      </c>
      <c r="CQ3" s="8">
        <f t="array" ref="CQ3">CP3/INDEX(Exch_rates,MATCH($A3,Exch_regions2,0),MATCH(CP$1,Exch_months2,0))</f>
        <v>112.76661514683153</v>
      </c>
      <c r="CR3" s="7">
        <v>2408966.6666666665</v>
      </c>
      <c r="CS3" s="8">
        <f t="array" ref="CS3">CR3/INDEX(Exch_rates,MATCH($A3,Exch_regions2,0),MATCH(CR$1,Exch_months2,0))</f>
        <v>112.21894409937887</v>
      </c>
      <c r="CT3" s="7">
        <v>2254750</v>
      </c>
      <c r="CU3" s="8">
        <f t="array" ref="CU3">CT3/INDEX(Exch_rates,MATCH($A3,Exch_regions2,0),MATCH(CT$1,Exch_months2,0))</f>
        <v>105.03493788819875</v>
      </c>
      <c r="CV3" s="7">
        <v>2387833.3333333335</v>
      </c>
      <c r="CW3" s="8">
        <f t="array" ref="CW3">CV3/INDEX(Exch_rates,MATCH($A3,Exch_regions2,0),MATCH(CV$1,Exch_months2,0))</f>
        <v>111.23447204968944</v>
      </c>
      <c r="CX3" s="7">
        <v>2136750</v>
      </c>
      <c r="CY3" s="8">
        <f t="array" ref="CY3">CX3/INDEX(Exch_rates,MATCH($A3,Exch_regions2,0),MATCH(CX$1,Exch_months2,0))</f>
        <v>99.015291936978684</v>
      </c>
      <c r="CZ3" s="7">
        <v>2114625</v>
      </c>
      <c r="DA3" s="8">
        <f t="array" ref="DA3">CZ3/INDEX(Exch_rates,MATCH($A3,Exch_regions2,0),MATCH(CZ$1,Exch_months2,0))</f>
        <v>97.899305555555557</v>
      </c>
      <c r="DB3" s="7">
        <v>2138062.5</v>
      </c>
      <c r="DC3" s="8">
        <f t="array" ref="DC3">DB3/INDEX(Exch_rates,MATCH($A3,Exch_regions2,0),MATCH(DB$1,Exch_months2,0))</f>
        <v>97.295221843003418</v>
      </c>
      <c r="DD3" s="7">
        <v>2126633.3333333335</v>
      </c>
      <c r="DE3" s="8">
        <f t="array" ref="DE3">DD3/INDEX(Exch_rates,MATCH($A3,Exch_regions2,0),MATCH(DD$1,Exch_months2,0))</f>
        <v>95.938345864661656</v>
      </c>
      <c r="DF3" s="7">
        <v>2192250</v>
      </c>
      <c r="DG3" s="8">
        <f t="array" ref="DG3">DF3/INDEX(Exch_rates,MATCH($A3,Exch_regions2,0),MATCH(DF$1,Exch_months2,0))</f>
        <v>99.95060790273557</v>
      </c>
      <c r="DH3" s="7">
        <v>2271416.6666666665</v>
      </c>
      <c r="DI3" s="8">
        <f t="array" ref="DI3">DH3/INDEX(Exch_rates,MATCH($A3,Exch_regions2,0),MATCH(DH$1,Exch_months2,0))</f>
        <v>104.03435114503817</v>
      </c>
      <c r="DJ3" s="7">
        <v>2271708.3333333335</v>
      </c>
      <c r="DK3" s="8">
        <f t="array" ref="DK3">DJ3/INDEX(Exch_rates,MATCH($A3,Exch_regions2,0),MATCH(DJ$1,Exch_months2,0))</f>
        <v>102.0992509363296</v>
      </c>
      <c r="DL3" s="7">
        <v>2053916.6666666667</v>
      </c>
      <c r="DM3" s="8">
        <f t="array" ref="DM3">DL3/INDEX(Exch_rates,MATCH($A3,Exch_regions2,0),MATCH(DL$1,Exch_months2,0))</f>
        <v>91.454545454545467</v>
      </c>
      <c r="DN3" s="7">
        <v>2076683.3333333333</v>
      </c>
      <c r="DO3" s="8">
        <f t="array" ref="DO3">DN3/INDEX(Exch_rates,MATCH($A3,Exch_regions2,0),MATCH(DN$1,Exch_months2,0))</f>
        <v>94.394696969696966</v>
      </c>
      <c r="DP3" s="7">
        <v>2075312.5</v>
      </c>
      <c r="DQ3" s="8">
        <f t="array" ref="DQ3">DP3/INDEX(Exch_rates,MATCH($A3,Exch_regions2,0),MATCH(DP$1,Exch_months2,0))</f>
        <v>90.230978260869563</v>
      </c>
      <c r="DR3" s="7">
        <v>2105937.5</v>
      </c>
      <c r="DS3" s="8">
        <f t="array" ref="DS3">DR3/INDEX(Exch_rates,MATCH($A3,Exch_regions2,0),MATCH(DR$1,Exch_months2,0))</f>
        <v>90.903776978417255</v>
      </c>
      <c r="DT3" s="7">
        <v>2104833.3333333335</v>
      </c>
      <c r="DU3" s="8">
        <f t="array" ref="DU3">DT3/INDEX(Exch_rates,MATCH($A3,Exch_regions2,0),MATCH(DT$1,Exch_months2,0))</f>
        <v>90.725574712643692</v>
      </c>
      <c r="DV3" s="7">
        <v>2174595.8333333335</v>
      </c>
      <c r="DW3" s="8">
        <f t="array" ref="DW3">DV3/INDEX(Exch_rates,MATCH($A3,Exch_regions2,0),MATCH(DV$1,Exch_months2,0))</f>
        <v>93.196964285714301</v>
      </c>
      <c r="DX3" s="7">
        <v>2118562.5</v>
      </c>
      <c r="DY3" s="8">
        <f t="array" ref="DY3">DX3/INDEX(Exch_rates,MATCH($A3,Exch_regions2,0),MATCH(DX$1,Exch_months2,0))</f>
        <v>89.516725352112672</v>
      </c>
      <c r="DZ3" s="7">
        <v>2077083.3333333333</v>
      </c>
      <c r="EA3" s="8">
        <f t="array" ref="EA3">DZ3/INDEX(Exch_rates,MATCH($A3,Exch_regions2,0),MATCH(DZ$1,Exch_months2,0))</f>
        <v>86.665507649513202</v>
      </c>
      <c r="EB3" s="7">
        <v>2134200</v>
      </c>
      <c r="EC3" s="8">
        <f t="array" ref="EC3">EB3/INDEX(Exch_rates,MATCH($A3,Exch_regions2,0),MATCH(EB$1,Exch_months2,0))</f>
        <v>87.34788540245566</v>
      </c>
      <c r="ED3" s="7">
        <v>2699333.3333333335</v>
      </c>
      <c r="EE3" s="8">
        <f t="array" ref="EE3">ED3/INDEX(Exch_rates,MATCH($A3,Exch_regions2,0),MATCH(ED$1,Exch_months2,0))</f>
        <v>106.72817133443164</v>
      </c>
      <c r="EF3" s="7">
        <v>2580650</v>
      </c>
      <c r="EG3" s="8">
        <f t="array" ref="EG3">EF3/INDEX(Exch_rates,MATCH($A3,Exch_regions2,0),MATCH(EF$1,Exch_months2,0))</f>
        <v>104.94002033209081</v>
      </c>
      <c r="EH3" s="7">
        <v>2583375</v>
      </c>
      <c r="EI3" s="8">
        <f t="array" ref="EI3">EH3/INDEX(Exch_rates,MATCH($A3,Exch_regions2,0),MATCH(EH$1,Exch_months2,0))</f>
        <v>102.65066225165562</v>
      </c>
      <c r="EJ3" s="7">
        <v>2431050</v>
      </c>
      <c r="EK3" s="8">
        <f t="array" ref="EK3">EJ3/INDEX(Exch_rates,MATCH($A3,Exch_regions2,0),MATCH(EJ$1,Exch_months2,0))</f>
        <v>95.335294117647052</v>
      </c>
      <c r="EL3" s="7">
        <v>2693404.1666666665</v>
      </c>
      <c r="EM3" s="8">
        <f t="array" ref="EM3">EL3/INDEX(Exch_rates,MATCH($A3,Exch_regions2,0),MATCH(EL$1,Exch_months2,0))</f>
        <v>105.62369281045751</v>
      </c>
      <c r="EN3" s="7">
        <v>2644091.6666666665</v>
      </c>
      <c r="EO3" s="8">
        <f t="array" ref="EO3">EN3/INDEX(Exch_rates,MATCH($A3,Exch_regions2,0),MATCH(EN$1,Exch_months2,0))</f>
        <v>103.68986928104574</v>
      </c>
      <c r="EP3" s="7">
        <v>2892154.1666666665</v>
      </c>
      <c r="EQ3" s="8">
        <f t="array" ref="EQ3">EP3/INDEX(Exch_rates,MATCH($A3,Exch_regions2,0),MATCH(EP$1,Exch_months2,0))</f>
        <v>111.95435483870968</v>
      </c>
      <c r="ER3" s="7">
        <v>3139012.5</v>
      </c>
      <c r="ES3" s="8">
        <f t="array" ref="ES3">ER3/INDEX(Exch_rates,MATCH($A3,Exch_regions2,0),MATCH(ER$1,Exch_months2,0))</f>
        <v>124.72897350993377</v>
      </c>
      <c r="ET3" s="7">
        <v>3148812.5</v>
      </c>
      <c r="EU3" s="8">
        <f t="array" ref="EU3">ET3/INDEX(Exch_rates,MATCH($A3,Exch_regions2,0),MATCH(ET$1,Exch_months2,0))</f>
        <v>125.9525</v>
      </c>
      <c r="EV3" s="7">
        <v>3064265.8333333335</v>
      </c>
      <c r="EW3" s="8">
        <f t="array" ref="EW3">EV3/INDEX(Exch_rates,MATCH($A3,Exch_regions2,0),MATCH(EV$1,Exch_months2,0))</f>
        <v>119.38698051948052</v>
      </c>
      <c r="EX3" s="19">
        <v>2844416.6666666665</v>
      </c>
      <c r="EY3" s="8">
        <f t="array" ref="EY3">EX3/INDEX(Exch_rates,MATCH($A3,Exch_regions2,0),MATCH(EX$1,Exch_months2,0))</f>
        <v>106.66562499999999</v>
      </c>
      <c r="EZ3" s="19">
        <v>2850916.6666666665</v>
      </c>
      <c r="FA3" s="8">
        <f t="array" ref="FA3">EZ3/INDEX(Exch_rates,MATCH($A3,Exch_regions2,0),MATCH(EZ$1,Exch_months2,0))</f>
        <v>108.95222929936304</v>
      </c>
      <c r="FB3" s="19">
        <v>2671583.3333333335</v>
      </c>
      <c r="FC3" s="8">
        <f t="array" ref="FC3">FB3/INDEX(Exch_rates,MATCH($A3,Exch_regions2,0),MATCH(FB$1,Exch_months2,0))</f>
        <v>103.41612903225807</v>
      </c>
      <c r="FD3" s="19">
        <v>2623666.6666666665</v>
      </c>
      <c r="FE3" s="8">
        <f t="array" ref="FE3">FD3/INDEX(Exch_rates,MATCH($A3,Exch_regions2,0),MATCH(FD$1,Exch_months2,0))</f>
        <v>100.91025641025641</v>
      </c>
      <c r="FF3" s="19">
        <v>2846562.5</v>
      </c>
      <c r="FG3" s="8">
        <f t="array" ref="FG3">FF3/INDEX(Exch_rates,MATCH($A3,Exch_regions2,0),MATCH(FF$1,Exch_months2,0))</f>
        <v>114.43467336683418</v>
      </c>
      <c r="FH3" s="19">
        <v>3130583.3333333335</v>
      </c>
      <c r="FI3" s="8">
        <f t="array" ref="FI3">FH3/INDEX(Exch_rates,MATCH($A3,Exch_regions2,0),MATCH(FH$1,Exch_months2,0))</f>
        <v>126.91554054054055</v>
      </c>
      <c r="FJ3" s="19">
        <v>3036416.6666666665</v>
      </c>
      <c r="FK3" s="8">
        <f t="array" ref="FK3">FJ3/INDEX(Exch_rates,MATCH($A3,Exch_regions2,0),MATCH(FJ$1,Exch_months2,0))</f>
        <v>129.20921985815602</v>
      </c>
      <c r="FL3" s="19">
        <v>2699083.3333333335</v>
      </c>
      <c r="FM3" s="8">
        <f t="array" ref="FM3">FL3/INDEX(Exch_rates,MATCH($A3,Exch_regions2,0),MATCH(FL$1,Exch_months2,0))</f>
        <v>114.85460992907802</v>
      </c>
      <c r="FN3" s="19">
        <v>2922291.6666666665</v>
      </c>
      <c r="FO3" s="8">
        <f t="array" ref="FO3">FN3/INDEX(Exch_rates,MATCH($A3,Exch_regions2,0),MATCH(FN$1,Exch_months2,0))</f>
        <v>129.87962962962962</v>
      </c>
      <c r="FP3" s="19">
        <v>2605416.6666666665</v>
      </c>
      <c r="FQ3" s="8">
        <f t="array" ref="FQ3">FP3/INDEX(Exch_rates,MATCH($A3,Exch_regions2,0),MATCH(FP$1,Exch_months2,0))</f>
        <v>108.55902777777777</v>
      </c>
      <c r="FR3" s="19">
        <v>2540750</v>
      </c>
      <c r="FS3" s="8">
        <f t="array" ref="FS3">FR3/INDEX(Exch_rates,MATCH($A3,Exch_regions2,0),MATCH(FR$1,Exch_months2,0))</f>
        <v>112.92222222222222</v>
      </c>
      <c r="FT3" s="19">
        <v>2445750</v>
      </c>
      <c r="FU3" s="8">
        <f t="array" ref="FU3">FT3/INDEX(Exch_rates,MATCH($A3,Exch_regions2,0),MATCH(FT$1,Exch_months2,0))</f>
        <v>108.7</v>
      </c>
      <c r="FV3" s="19">
        <v>2456416.6666666665</v>
      </c>
      <c r="FW3" s="8">
        <f t="array" ref="FW3">FV3/INDEX(Exch_rates,MATCH($A3,Exch_regions2,0),MATCH(FV$1,Exch_months2,0))</f>
        <v>109.17407407407407</v>
      </c>
      <c r="FX3" s="19">
        <v>2491750</v>
      </c>
      <c r="FY3" s="8">
        <f t="array" ref="FY3">FX3/INDEX(Exch_rates,MATCH($A3,Exch_regions2,0),MATCH(FX$1,Exch_months2,0))</f>
        <v>110.74444444444444</v>
      </c>
      <c r="FZ3" s="19">
        <v>2492416.6666666665</v>
      </c>
      <c r="GA3" s="8">
        <f t="array" ref="GA3">FZ3/INDEX(Exch_rates,MATCH($A3,Exch_regions2,0),MATCH(FZ$1,Exch_months2,0))</f>
        <v>108.3659420289855</v>
      </c>
      <c r="GB3" s="19">
        <v>2329083.3333333335</v>
      </c>
      <c r="GC3" s="8">
        <f t="array" ref="GC3">GB3/INDEX(Exch_rates,MATCH($A3,Exch_regions2,0),MATCH(GB$1,Exch_months2,0))</f>
        <v>101.2644927536232</v>
      </c>
      <c r="GD3" s="19">
        <v>2458583.3333333335</v>
      </c>
      <c r="GE3" s="8">
        <f t="array" ref="GE3">GD3/INDEX(Exch_rates,MATCH($A3,Exch_regions2,0),MATCH(GD$1,Exch_months2,0))</f>
        <v>106.03054806828392</v>
      </c>
      <c r="GF3" s="19">
        <v>2489416.6666666665</v>
      </c>
      <c r="GG3" s="8">
        <f t="array" ref="GG3">GF3/INDEX(Exch_rates,MATCH($A3,Exch_regions2,0),MATCH(GF$1,Exch_months2,0))</f>
        <v>107.36028751123091</v>
      </c>
      <c r="GH3" s="19">
        <v>2387750</v>
      </c>
      <c r="GI3" s="8">
        <f t="array" ref="GI3">GH3/INDEX(Exch_rates,MATCH($A3,Exch_regions2,0),MATCH(GH$1,Exch_months2,0))</f>
        <v>102.97574123989219</v>
      </c>
      <c r="GJ3" s="19">
        <v>2370000</v>
      </c>
      <c r="GK3" s="8">
        <f t="array" ref="GK3">GJ3/INDEX(Exch_rates,MATCH($A3,Exch_regions2,0),MATCH(GJ$1,Exch_months2,0))</f>
        <v>103.04347826086956</v>
      </c>
      <c r="GL3" s="19">
        <v>2357333.3333333335</v>
      </c>
      <c r="GM3" s="8">
        <f t="array" ref="GM3">GL3/INDEX(Exch_rates,MATCH($A3,Exch_regions2,0),MATCH(GL$1,Exch_months2,0))</f>
        <v>107.15151515151516</v>
      </c>
      <c r="GN3" s="19">
        <v>2358166.6666666665</v>
      </c>
      <c r="GO3" s="8">
        <f t="array" ref="GO3">GN3/INDEX(Exch_rates,MATCH($A3,Exch_regions2,0),MATCH(GN$1,Exch_months2,0))</f>
        <v>107.18939393939394</v>
      </c>
      <c r="GP3" s="19">
        <v>2387333.3333333335</v>
      </c>
      <c r="GQ3" s="8">
        <f t="array" ref="GQ3">GP3/INDEX(Exch_rates,MATCH($A3,Exch_regions2,0),MATCH(GP$1,Exch_months2,0))</f>
        <v>108.51515151515152</v>
      </c>
      <c r="GR3" s="19">
        <v>2387333.3333333335</v>
      </c>
      <c r="GS3" s="8">
        <f t="array" ref="GS3">GR3/INDEX(Exch_rates,MATCH($A3,Exch_regions2,0),MATCH(GR$1,Exch_months2,0))</f>
        <v>108.51515151515152</v>
      </c>
      <c r="GT3" s="19">
        <v>2469083.3333333335</v>
      </c>
      <c r="GU3" s="8">
        <f t="array" ref="GU3">GT3/INDEX(Exch_rates,MATCH($A3,Exch_regions2,0),MATCH(GT$1,Exch_months2,0))</f>
        <v>112.23106060606061</v>
      </c>
      <c r="GV3" s="19">
        <v>2508666.6666666665</v>
      </c>
      <c r="GW3" s="8">
        <f t="array" ref="GW3">GV3/INDEX(Exch_rates,MATCH($A3,Exch_regions2,0),MATCH(GV$1,Exch_months2,0))</f>
        <v>114.03030303030302</v>
      </c>
      <c r="GX3" s="19">
        <v>2757056.6666666665</v>
      </c>
      <c r="GY3" s="8">
        <f t="array" ref="GY3">GX3/INDEX(Exch_rates,MATCH($A3,Exch_regions2,0),MATCH(GX$1,Exch_months2,0))</f>
        <v>125.32075757575757</v>
      </c>
      <c r="GZ3" s="19">
        <v>2633583.3333333335</v>
      </c>
      <c r="HA3" s="8">
        <f t="array" ref="HA3">GZ3/INDEX(Exch_rates,MATCH($A3,Exch_regions2,0),MATCH(GZ$1,Exch_months2,0))</f>
        <v>119.70833333333334</v>
      </c>
      <c r="HB3" s="19">
        <v>2749816.6666666665</v>
      </c>
      <c r="HC3" s="8">
        <f t="array" ref="HC3">HB3/INDEX(Exch_rates,MATCH($A3,Exch_regions2,0),MATCH(HB$1,Exch_months2,0))</f>
        <v>122.21407407407406</v>
      </c>
      <c r="HD3" s="19">
        <v>2747083.3333333335</v>
      </c>
      <c r="HE3" s="8">
        <f t="array" ref="HE3">HD3/INDEX(Exch_rates,MATCH($A3,Exch_regions2,0),MATCH(HD$1,Exch_months2,0))</f>
        <v>122.0925925925926</v>
      </c>
      <c r="HF3" s="19">
        <v>2643666.6666666665</v>
      </c>
      <c r="HG3" s="8">
        <f t="array" ref="HG3">HF3/INDEX(Exch_rates,MATCH($A3,Exch_regions2,0),MATCH(HF$1,Exch_months2,0))</f>
        <v>117.49629629629629</v>
      </c>
      <c r="HH3" s="19">
        <v>2608833.3333333335</v>
      </c>
      <c r="HI3" s="8">
        <f t="array" ref="HI3">HH3/INDEX(Exch_rates,MATCH($A3,Exch_regions2,0),MATCH(HH$1,Exch_months2,0))</f>
        <v>115.94814814814815</v>
      </c>
      <c r="HJ3" s="19">
        <v>2593083.3333333335</v>
      </c>
      <c r="HK3" s="8">
        <f t="array" ref="HK3">HJ3/INDEX(Exch_rates,MATCH($A3,Exch_regions2,0),MATCH(HJ$1,Exch_months2,0))</f>
        <v>115.24814814814816</v>
      </c>
      <c r="HL3" s="19">
        <v>2762583.3333333335</v>
      </c>
      <c r="HM3" s="8">
        <f t="array" ref="HM3">HL3/INDEX(Exch_rates,MATCH($A3,Exch_regions2,0),MATCH(HL$1,Exch_months2,0))</f>
        <v>122.78148148148149</v>
      </c>
      <c r="HN3" s="8">
        <v>2750125</v>
      </c>
      <c r="HO3" s="8">
        <f t="array" ref="HO3">HN3/INDEX(Exch_rates,MATCH($A3,Exch_regions2,0),MATCH(HN$1,Exch_months2,0))</f>
        <v>122.22777777777777</v>
      </c>
      <c r="HP3" s="8">
        <v>2662250</v>
      </c>
      <c r="HQ3" s="8">
        <f t="array" ref="HQ3">HP3/INDEX(Exch_rates,MATCH($A3,Exch_regions2,0),MATCH(HP$1,Exch_months2,0))</f>
        <v>117.02197802197803</v>
      </c>
      <c r="HR3" s="8">
        <v>2658500</v>
      </c>
      <c r="HS3" s="8">
        <f t="array" ref="HS3">HR3/INDEX(Exch_rates,MATCH($A3,Exch_regions2,0),MATCH(HR$1,Exch_months2,0))</f>
        <v>117.50276243093923</v>
      </c>
      <c r="HT3" s="8">
        <v>2621460</v>
      </c>
      <c r="HU3" s="8">
        <f t="array" ref="HU3">HT3/INDEX(Exch_rates,MATCH($A3,Exch_regions2,0),MATCH(HT$1,Exch_months2,0))</f>
        <v>116.50933333333333</v>
      </c>
      <c r="HV3" s="8">
        <v>2743645.8333333335</v>
      </c>
      <c r="HW3" s="8">
        <f t="array" ref="HW3">HV3/INDEX(Exch_rates,MATCH($A3,Exch_regions2,0),MATCH(HV$1,Exch_months2,0))</f>
        <v>121.93981481481482</v>
      </c>
      <c r="HX3" s="8">
        <v>2772666.6666666665</v>
      </c>
      <c r="HY3" s="8">
        <f t="array" ref="HY3">HX3/INDEX(Exch_rates,MATCH($A3,Exch_regions2,0),MATCH(HX$1,Exch_months2,0))</f>
        <v>123.22962962962963</v>
      </c>
      <c r="HZ3" s="8">
        <v>2770500</v>
      </c>
      <c r="IA3" s="8">
        <f t="array" ref="IA3">HZ3/INDEX(Exch_rates,MATCH($A3,Exch_regions2,0),MATCH(HZ$1,Exch_months2,0))</f>
        <v>123.13333333333334</v>
      </c>
      <c r="IB3" s="8">
        <v>2837625</v>
      </c>
      <c r="IC3" s="8">
        <f t="array" ref="IC3">IB3/INDEX(Exch_rates,MATCH($A3,Exch_regions2,0),MATCH(IB$1,Exch_months2,0))</f>
        <v>126.11666666666666</v>
      </c>
      <c r="ID3" s="8">
        <v>2743895.8333333335</v>
      </c>
      <c r="IE3" s="8">
        <f t="array" ref="IE3">ID3/INDEX(Exch_rates,MATCH($A3,Exch_regions2,0),MATCH(ID$1,Exch_months2,0))</f>
        <v>121.95092592592593</v>
      </c>
      <c r="IF3" s="8">
        <v>2610333.3333333335</v>
      </c>
      <c r="IG3" s="8">
        <f t="array" ref="IG3">IF3/INDEX(Exch_rates,MATCH($A3,Exch_regions2,0),MATCH(IF$1,Exch_months2,0))</f>
        <v>116.01481481481483</v>
      </c>
      <c r="IH3" s="8">
        <v>2688000</v>
      </c>
      <c r="II3" s="8">
        <f t="array" ref="II3">IH3/INDEX(Exch_rates,MATCH($A3,Exch_regions2,0),MATCH(IH$1,Exch_months2,0))</f>
        <v>118.15384615384616</v>
      </c>
      <c r="IJ3" s="8">
        <v>2921458.3333333335</v>
      </c>
      <c r="IK3" s="8">
        <f t="array" ref="IK3">IJ3/INDEX(Exch_rates,MATCH($A3,Exch_regions2,0),MATCH(IJ$1,Exch_months2,0))</f>
        <v>115.32072368421053</v>
      </c>
      <c r="IL3" s="8">
        <v>2931283.3333333335</v>
      </c>
      <c r="IM3" s="8">
        <f t="array" ref="IM3">IL3/INDEX(Exch_rates,MATCH($A3,Exch_regions2,0),MATCH(IL$1,Exch_months2,0))</f>
        <v>113.32280927835052</v>
      </c>
      <c r="IN3" s="8">
        <v>3005820.8333333335</v>
      </c>
      <c r="IO3" s="8">
        <f t="array" ref="IO3">IN3/INDEX(Exch_rates,MATCH($A3,Exch_regions2,0),MATCH(IN$1,Exch_months2,0))</f>
        <v>115.6084935897436</v>
      </c>
      <c r="IP3" s="8">
        <v>2973756.6666666665</v>
      </c>
      <c r="IQ3" s="8">
        <f t="array" ref="IQ3">IP3/INDEX(Exch_rates,MATCH($A3,Exch_regions2,0),MATCH(IP$1,Exch_months2,0))</f>
        <v>114.96481958762885</v>
      </c>
      <c r="IR3" s="8">
        <v>2987644</v>
      </c>
      <c r="IS3" s="8">
        <f t="array" ref="IS3">IR3/INDEX(Exch_rates,MATCH($A3,Exch_regions2,0),MATCH(IR$1,Exch_months2,0))</f>
        <v>115.65073548387097</v>
      </c>
      <c r="IT3" s="8">
        <v>3041479.1666666665</v>
      </c>
      <c r="IU3" s="8">
        <f t="array" ref="IU3">IT3/INDEX(Exch_rates,MATCH($A3,Exch_regions2,0),MATCH(IT$1,Exch_months2,0))</f>
        <v>116.97996794871794</v>
      </c>
      <c r="IV3" s="34">
        <v>2798660.6666666665</v>
      </c>
      <c r="IW3" s="8">
        <f t="array" ref="IW3">IV3/INDEX(Exch_rates,MATCH($A3,Exch_regions2,0),MATCH(IV$1,Exch_months2,0))</f>
        <v>107.64079487179487</v>
      </c>
      <c r="IX3" s="8">
        <v>3099006.5</v>
      </c>
      <c r="IY3" s="8">
        <f t="array" ref="IY3">IX3/INDEX(Exch_rates,MATCH($A3,Exch_regions2,0),MATCH(IX$1,Exch_months2,0))</f>
        <v>119.19255769230769</v>
      </c>
      <c r="IZ3" s="8">
        <v>3231931.5</v>
      </c>
      <c r="JA3" s="8">
        <f t="array" ref="JA3">IZ3/INDEX(Exch_rates,MATCH($A3,Exch_regions2,0),MATCH(IZ$1,Exch_months2,0))</f>
        <v>124.3050576923077</v>
      </c>
      <c r="JB3" s="8">
        <v>3422207.3333333335</v>
      </c>
      <c r="JC3" s="8">
        <f t="array" ref="JC3">JB3/INDEX(Exch_rates,MATCH($A3,Exch_regions2,0),MATCH(JB$1,Exch_months2,0))</f>
        <v>131.62335897435898</v>
      </c>
      <c r="JD3" s="8">
        <v>3691487.5</v>
      </c>
      <c r="JE3" s="8">
        <f t="array" ref="JE3">JD3/INDEX(Exch_rates,MATCH($A3,Exch_regions2,0),MATCH(JD$1,Exch_months2,0))</f>
        <v>141.07954979744707</v>
      </c>
      <c r="JF3" s="8">
        <v>3715733.3333333335</v>
      </c>
      <c r="JG3" s="8">
        <f t="array" ref="JG3">JF3/INDEX(Exch_rates,MATCH($A3,Exch_regions2,0),MATCH(JF$1,Exch_months2,0))</f>
        <v>142.91282051282053</v>
      </c>
      <c r="JH3" s="8">
        <v>3736612.1666666665</v>
      </c>
      <c r="JI3" s="8">
        <f t="array" ref="JI3">JH3/INDEX(Exch_rates,MATCH($A3,Exch_regions2,0),MATCH(JH$1,Exch_months2,0))</f>
        <v>143.0282169059011</v>
      </c>
      <c r="JJ3" s="8">
        <v>3894083.1666666665</v>
      </c>
      <c r="JK3" s="8">
        <f t="array" ref="JK3">JJ3/INDEX(Exch_rates,MATCH($A3,Exch_regions2,0),MATCH(JJ$1,Exch_months2,0))</f>
        <v>149.77242948717949</v>
      </c>
      <c r="JL3" s="8">
        <v>4027233.3333333335</v>
      </c>
      <c r="JM3" s="8">
        <f t="array" ref="JM3">JL3/INDEX(Exch_rates,MATCH($A3,Exch_regions2,0),MATCH(JL$1,Exch_months2,0))</f>
        <v>154.89358974358976</v>
      </c>
      <c r="JN3" s="8">
        <v>3856083.3333333335</v>
      </c>
      <c r="JO3" s="8">
        <f t="array" ref="JO3">JN3/INDEX(Exch_rates,MATCH($A3,Exch_regions2,0),MATCH(JN$1,Exch_months2,0))</f>
        <v>148.31089743589743</v>
      </c>
      <c r="JP3" s="8">
        <v>3758775</v>
      </c>
      <c r="JQ3" s="8">
        <f t="array" ref="JQ3">JP3/INDEX(Exch_rates,MATCH($A3,Exch_regions2,0),MATCH(JP$1,Exch_months2,0))</f>
        <v>144.56826923076923</v>
      </c>
      <c r="JR3" s="8">
        <v>3553968.3333333335</v>
      </c>
      <c r="JS3" s="8">
        <f t="array" ref="JS3">JR3/INDEX(Exch_rates,MATCH($A3,Exch_regions2,0),MATCH(JR$1,Exch_months2,0))</f>
        <v>136.69108974358974</v>
      </c>
      <c r="JT3" s="8">
        <v>3865196.6666666665</v>
      </c>
      <c r="JU3" s="8">
        <f t="array" ref="JU3">JT3/INDEX(Exch_rates,MATCH($A3,Exch_regions2,0),MATCH(JT$1,Exch_months2,0))</f>
        <v>148.66141025641025</v>
      </c>
      <c r="JV3" s="8">
        <v>3796550</v>
      </c>
      <c r="JW3" s="8">
        <f t="array" ref="JW3">JV3/INDEX(Exch_rates,MATCH($A3,Exch_regions2,0),MATCH(JV$1,Exch_months2,0))</f>
        <v>145.09108280254776</v>
      </c>
      <c r="JX3" s="8">
        <v>3796302</v>
      </c>
      <c r="JY3" s="8">
        <f t="array" ref="JY3">JX3/INDEX(Exch_rates,MATCH($A3,Exch_regions2,0),MATCH(JX$1,Exch_months2,0))</f>
        <v>145.08160509554139</v>
      </c>
      <c r="JZ3" s="8">
        <v>3668360.1666666665</v>
      </c>
      <c r="KA3" s="8">
        <f t="array" ref="KA3">JZ3/INDEX(Exch_rates,MATCH($A3,Exch_regions2,0),MATCH(JZ$1,Exch_months2,0))</f>
        <v>141.09077564102563</v>
      </c>
      <c r="KB3" s="8">
        <v>3546047.6666666665</v>
      </c>
      <c r="KC3" s="8">
        <f t="array" ref="KC3">KB3/INDEX(Exch_rates,MATCH($A3,Exch_regions2,0),MATCH(KB$1,Exch_months2,0))</f>
        <v>136.38644871794872</v>
      </c>
      <c r="KD3" s="8">
        <v>3389072.6666666665</v>
      </c>
      <c r="KE3" s="8">
        <f t="array" ref="KE3">KD3/INDEX(Exch_rates,MATCH($A3,Exch_regions2,0),MATCH(KD$1,Exch_months2,0))</f>
        <v>130.3489487179487</v>
      </c>
      <c r="KF3" s="8">
        <v>3612776.8333333335</v>
      </c>
      <c r="KG3" s="8">
        <f t="array" ref="KG3">KF3/INDEX(Exch_rates,MATCH($A3,Exch_regions2,0),MATCH(KF$1,Exch_months2,0))</f>
        <v>137.19579361764073</v>
      </c>
      <c r="KH3" s="8">
        <v>3938758.3333333335</v>
      </c>
      <c r="KI3" s="8">
        <f t="array" ref="KI3">KH3/INDEX(Exch_rates,MATCH($A3,Exch_regions2,0),MATCH(KH$1,Exch_months2,0))</f>
        <v>148.63238993710692</v>
      </c>
      <c r="KJ3" s="8">
        <v>3964926.8333333335</v>
      </c>
      <c r="KK3" s="8">
        <f t="array" ref="KK3">KJ3/INDEX(Exch_rates,MATCH($A3,Exch_regions2,0),MATCH(KJ$1,Exch_months2,0))</f>
        <v>151.52972687202222</v>
      </c>
      <c r="KL3" s="8">
        <v>3918646.6666666665</v>
      </c>
      <c r="KM3" s="8">
        <f t="array" ref="KM3">KL3/INDEX(Exch_rates,MATCH($A3,Exch_regions2,0),MATCH(KL$1,Exch_months2,0))</f>
        <v>148.81125077532627</v>
      </c>
      <c r="KN3" s="8">
        <v>3835231.5</v>
      </c>
      <c r="KO3" s="8">
        <f t="array" ref="KO3">KN3/INDEX(Exch_rates,MATCH($A3,Exch_regions2,0),MATCH(KN$1,Exch_months2,0))</f>
        <v>146.10405714285713</v>
      </c>
      <c r="KP3" s="8">
        <v>3784177.3333333335</v>
      </c>
      <c r="KQ3" s="8">
        <f t="array" ref="KQ3">KP3/INDEX(Exch_rates,MATCH($A3,Exch_regions2,0),MATCH(KP$1,Exch_months2,0))</f>
        <v>145.54528205128204</v>
      </c>
      <c r="KR3" s="8">
        <v>3753606.5</v>
      </c>
      <c r="KS3" s="8">
        <f t="array" ref="KS3">KR3/INDEX(Exch_rates,MATCH($A3,Exch_regions2,0),MATCH(KR$1,Exch_months2,0))</f>
        <v>144.36948076923076</v>
      </c>
      <c r="KT3" s="8">
        <v>3963997.6666666665</v>
      </c>
      <c r="KU3" s="8">
        <f t="array" ref="KU3">KT3/INDEX(Exch_rates,MATCH($A3,Exch_regions2,0),MATCH(KT$1,Exch_months2,0))</f>
        <v>150.53346244889175</v>
      </c>
      <c r="KV3" s="8">
        <v>4025299.3333333335</v>
      </c>
      <c r="KW3" s="8">
        <f t="array" ref="KW3">KV3/INDEX(Exch_rates,MATCH($A3,Exch_regions2,0),MATCH(KV$1,Exch_months2,0))</f>
        <v>152.86140330890265</v>
      </c>
      <c r="KX3" s="8">
        <v>4043068.5</v>
      </c>
      <c r="KY3" s="8">
        <f t="array" ref="KY3">KX3/INDEX(Exch_rates,MATCH($A3,Exch_regions2,0),MATCH(KX$1,Exch_months2,0))</f>
        <v>155.50263461538461</v>
      </c>
      <c r="KZ3" s="8">
        <v>3705776.8333333335</v>
      </c>
      <c r="LA3" s="8">
        <f t="array" ref="LA3">KZ3/INDEX(Exch_rates,MATCH($A3,Exch_regions2,0),MATCH(KZ$1,Exch_months2,0))</f>
        <v>140.72748389220118</v>
      </c>
      <c r="LB3" s="8">
        <v>3388256</v>
      </c>
      <c r="LC3" s="8">
        <f t="array" ref="LC3">LB3/INDEX(Exch_rates,MATCH($A3,Exch_regions2,0),MATCH(LB$1,Exch_months2,0))</f>
        <v>128.99779182212745</v>
      </c>
      <c r="LD3" s="8">
        <v>3501677.3333333335</v>
      </c>
      <c r="LE3" s="8">
        <f t="array" ref="LE3">LD3/INDEX(Exch_rates,MATCH($A3,Exch_regions2,0),MATCH(LD$1,Exch_months2,0))</f>
        <v>134.67989743589743</v>
      </c>
      <c r="LF3" s="8">
        <v>3561677.3333333335</v>
      </c>
      <c r="LG3" s="8">
        <f t="array" ref="LG3">LF3/INDEX(Exch_rates,MATCH($A3,Exch_regions2,0),MATCH(LF$1,Exch_months2,0))</f>
        <v>136.98758974358975</v>
      </c>
      <c r="LH3" s="8">
        <v>3598266.6666666665</v>
      </c>
      <c r="LI3" s="8">
        <f>LH3/INDEX(Exch_Rate_Data1,MATCH('Food Items CMB_Sorghum'!$A3,Exch_regions1,0),MATCH('Food Items CMB_Sorghum'!LH$1,exch_month4,0))</f>
        <v>138.39487179487179</v>
      </c>
      <c r="LJ3" s="41">
        <v>3586716.6666666665</v>
      </c>
      <c r="LK3" s="8">
        <f>LJ3/INDEX(exch_Rate_Data2,MATCH('Food Items CMB_Sorghum'!$A3,Exch_regions1,0),MATCH('Food Items CMB_Sorghum'!LJ$1,exch_month5,0))</f>
        <v>137.95064102564103</v>
      </c>
      <c r="LL3" s="8">
        <v>3438300</v>
      </c>
      <c r="LM3" s="8">
        <f>LL3/INDEX(exch_Rate_Data3,MATCH('Food Items CMB_Sorghum'!$A3,Exch_regions1,0),MATCH('Food Items CMB_Sorghum'!LL$1,exch_month6,0))</f>
        <v>132.24230769230769</v>
      </c>
      <c r="LN3" s="7">
        <v>3504916.6666666665</v>
      </c>
      <c r="LO3" s="7">
        <f>LN3/INDEX(Exchange_rate4,MATCH('Food Items CMB_Sorghum'!$A3,Exch_regions1,0),MATCH('Food Items CMB_Sorghum'!LN$1,exch_month7,0))</f>
        <v>134.80448717948718</v>
      </c>
      <c r="LP3" s="7">
        <v>3564239.3333333335</v>
      </c>
      <c r="LQ3" s="7">
        <f>LP3/INDEX(Exchange_rate5,MATCH('Food Items CMB_Sorghum'!$A3,Exch_regions1,0),MATCH('Food Items CMB_Sorghum'!LP$1,exch_month8,0))</f>
        <v>137.0861282051282</v>
      </c>
      <c r="LR3" s="7">
        <v>3561739.3333333335</v>
      </c>
      <c r="LS3" s="7">
        <f>LR3/INDEX(Exchange_rate6,MATCH('Food Items CMB_Sorghum'!$A3,Exch_regions1,0),MATCH('Food Items CMB_Sorghum'!LR$1,exch_month9,0))</f>
        <v>136.98997435897437</v>
      </c>
      <c r="LT3" s="7">
        <v>3550239.3333333335</v>
      </c>
      <c r="LU3" s="7">
        <f>LT3/INDEX(Exchange_rate7,MATCH('Food Items CMB_Sorghum'!$A3,Exch_regions1,0),MATCH('Food Items CMB_Sorghum'!LT$1,exch_month10,0))</f>
        <v>136.54766666666669</v>
      </c>
      <c r="LV3" s="7">
        <v>3592406</v>
      </c>
      <c r="LW3" s="7">
        <f>LV3/INDEX(exchange_rates8,MATCH('Food Items CMB_Sorghum'!$A3,Exch_regions1,0),MATCH('Food Items CMB_Sorghum'!LV$1,exch_month11,0))</f>
        <v>138.16946153846155</v>
      </c>
      <c r="LX3" s="7">
        <v>3535808.6666666665</v>
      </c>
      <c r="LY3" s="7">
        <f>LX3/INDEX(exchange_rates9,MATCH('Food Items CMB_Sorghum'!$A3,Exch_regions1,0),MATCH('Food Items CMB_Sorghum'!LX$1,exch_month12,0))</f>
        <v>135.99264102564101</v>
      </c>
      <c r="LZ3" s="7">
        <v>3723065.1111111105</v>
      </c>
      <c r="MA3" s="7">
        <f>LZ3/INDEX(exchange_rates10,MATCH('Food Items CMB_Sorghum'!$A3,Exch_regions1,0),MATCH('Food Items CMB_Sorghum'!LZ$1,exch_month13,0))</f>
        <v>143.19481196581194</v>
      </c>
      <c r="MB3" s="7">
        <v>3781451.8333333335</v>
      </c>
      <c r="MC3" s="7">
        <f>MB3/INDEX(exchange_rates11,MATCH('Food Items CMB_Sorghum'!$A3,Exch_regions1,0),MATCH('Food Items CMB_Sorghum'!MB$1,exch_month14,0))</f>
        <v>145.44045512820514</v>
      </c>
      <c r="MD3" s="7">
        <v>3581316.6666666665</v>
      </c>
      <c r="ME3" s="7">
        <f>MD3/INDEX(exchange_rates12,MATCH('Food Items CMB_Sorghum'!$A3,Exch_regions1,0),MATCH('Food Items CMB_Sorghum'!MD$1,exch_month15,0))</f>
        <v>137.74294871794871</v>
      </c>
      <c r="MF3" s="7">
        <v>3617294.4444999998</v>
      </c>
      <c r="MG3" s="7">
        <f>MF3/INDEX(exchange_rates13,MATCH('Food Items CMB_Sorghum'!$A3,Exch_regions1,0),MATCH('Food Items CMB_Sorghum'!MF$1,exch_month16,0))</f>
        <v>139.12670940384615</v>
      </c>
      <c r="MH3" s="7">
        <v>3609794.4444999998</v>
      </c>
      <c r="MI3" s="7">
        <f>MH3/INDEX(exchange_rates14,MATCH('Food Items CMB_Sorghum'!$A3,Exch_regions1,0),MATCH('Food Items CMB_Sorghum'!MH$1,exch_month17,0))</f>
        <v>138.8382478653846</v>
      </c>
      <c r="MJ3" s="7">
        <v>3599350</v>
      </c>
      <c r="MK3" s="7">
        <f>MJ3/INDEX(exchange_rates15,MATCH('Food Items CMB_Sorghum'!$A3,Exch_regions1,0),MATCH('Food Items CMB_Sorghum'!MJ$1,exch_month18,0))</f>
        <v>138.43653846153848</v>
      </c>
      <c r="ML3" s="7">
        <v>3573329.5833333335</v>
      </c>
      <c r="MM3" s="7">
        <f>ML3/INDEX(exchange_rates16,MATCH('Food Items CMB_Sorghum'!$A3,Exch_regions1,0),MATCH('Food Items CMB_Sorghum'!ML$1,exch_month19,0))</f>
        <v>137.43575320512821</v>
      </c>
      <c r="MN3" s="7">
        <v>3477533.3333333335</v>
      </c>
      <c r="MO3" s="7">
        <f>MN3/INDEX(exchange_rates17,MATCH('Food Items CMB_Sorghum'!$A3,Exch_regions1,0),MATCH('Food Items CMB_Sorghum'!MN$1,exch_month20,0))</f>
        <v>133.75128205128206</v>
      </c>
      <c r="MP3" s="7">
        <v>3517850</v>
      </c>
      <c r="MQ3" s="7">
        <f>MP3/INDEX(exchange_rates18,MATCH('Food Items CMB_Sorghum'!$A3,Exch_regions1,0),MATCH('Food Items CMB_Sorghum'!MP$1,exch_month21,0))</f>
        <v>135.30192307692309</v>
      </c>
      <c r="MR3" s="7">
        <v>3508033.3333333335</v>
      </c>
      <c r="MS3" s="7">
        <f>MR3/INDEX(exchange_rates19,MATCH('Food Items CMB_Sorghum'!$A3,Exch_regions1,0),MATCH('Food Items CMB_Sorghum'!MR$1,exch_month22,0))</f>
        <v>134.92435897435897</v>
      </c>
      <c r="MT3" s="40">
        <f>AVERAGE(IB3,IZ3,JX3,KV3,LT3)</f>
        <v>3488279.4333333336</v>
      </c>
      <c r="MU3" s="40">
        <f>AVERAGE(IC3,JA3,JY3,KW3,LU3)</f>
        <v>136.98247988601705</v>
      </c>
    </row>
    <row r="4" spans="1:359" x14ac:dyDescent="0.25">
      <c r="A4" s="14" t="s">
        <v>1</v>
      </c>
      <c r="B4" s="7">
        <v>2872050</v>
      </c>
      <c r="C4" s="8">
        <f t="array" ref="C4">B4/INDEX(Exch_rates,MATCH($A4,Exch_regions2,0),MATCH(B$1,Exch_months2,0))</f>
        <v>93.643625692859473</v>
      </c>
      <c r="D4" s="7">
        <v>2859500</v>
      </c>
      <c r="E4" s="8">
        <f t="array" ref="E4">D4/INDEX(Exch_rates,MATCH($A4,Exch_regions2,0),MATCH(D$1,Exch_months2,0))</f>
        <v>92.577903682719551</v>
      </c>
      <c r="F4" s="7">
        <v>2882187.5</v>
      </c>
      <c r="G4" s="8">
        <f t="array" ref="G4">F4/INDEX(Exch_rates,MATCH($A4,Exch_regions2,0),MATCH(F$1,Exch_months2,0))</f>
        <v>94.575471698113205</v>
      </c>
      <c r="H4" s="7">
        <v>3078750</v>
      </c>
      <c r="I4" s="8">
        <f t="array" ref="I4">H4/INDEX(Exch_rates,MATCH($A4,Exch_regions2,0),MATCH(H$1,Exch_months2,0))</f>
        <v>99.03498190591074</v>
      </c>
      <c r="J4" s="7">
        <v>3063750</v>
      </c>
      <c r="K4" s="8">
        <f t="array" ref="K4">J4/INDEX(Exch_rates,MATCH($A4,Exch_regions2,0),MATCH(J$1,Exch_months2,0))</f>
        <v>95.772116286339482</v>
      </c>
      <c r="L4" s="7">
        <v>3160625</v>
      </c>
      <c r="M4" s="8">
        <f t="array" ref="M4">L4/INDEX(Exch_rates,MATCH($A4,Exch_regions2,0),MATCH(L$1,Exch_months2,0))</f>
        <v>97.625482625482618</v>
      </c>
      <c r="N4" s="7">
        <v>3246125</v>
      </c>
      <c r="O4" s="8">
        <f t="array" ref="O4">N4/INDEX(Exch_rates,MATCH($A4,Exch_regions2,0),MATCH(N$1,Exch_months2,0))</f>
        <v>100.65503875968992</v>
      </c>
      <c r="P4" s="7">
        <v>3263125</v>
      </c>
      <c r="Q4" s="8">
        <f t="array" ref="Q4">P4/INDEX(Exch_rates,MATCH($A4,Exch_regions2,0),MATCH(P$1,Exch_months2,0))</f>
        <v>102.16421415153413</v>
      </c>
      <c r="R4" s="7">
        <v>2939312.5</v>
      </c>
      <c r="S4" s="8">
        <f t="array" ref="S4">R4/INDEX(Exch_rates,MATCH($A4,Exch_regions2,0),MATCH(R$1,Exch_months2,0))</f>
        <v>96.378801541109922</v>
      </c>
      <c r="T4" s="7">
        <v>2863437.5</v>
      </c>
      <c r="U4" s="8">
        <f t="array" ref="U4">T4/INDEX(Exch_rates,MATCH($A4,Exch_regions2,0),MATCH(T$1,Exch_months2,0))</f>
        <v>95.687134502923982</v>
      </c>
      <c r="V4" s="7">
        <v>2640062.5</v>
      </c>
      <c r="W4" s="8">
        <f t="array" ref="W4">V4/INDEX(Exch_rates,MATCH($A4,Exch_regions2,0),MATCH(V$1,Exch_months2,0))</f>
        <v>91.676794860664984</v>
      </c>
      <c r="X4" s="7">
        <v>2271687.5</v>
      </c>
      <c r="Y4" s="8">
        <f t="array" ref="Y4">X4/INDEX(Exch_rates,MATCH($A4,Exch_regions2,0),MATCH(X$1,Exch_months2,0))</f>
        <v>84.01987979657882</v>
      </c>
      <c r="Z4" s="15">
        <v>2275937.5</v>
      </c>
      <c r="AA4" s="8">
        <f t="array" ref="AA4">Z4/INDEX(Exch_rates,MATCH($A4,Exch_regions2,0),MATCH(Z$1,Exch_months2,0))</f>
        <v>85.80348727615457</v>
      </c>
      <c r="AB4" s="7">
        <v>2207650</v>
      </c>
      <c r="AC4" s="8">
        <f t="array" ref="AC4">AB4/INDEX(Exch_rates,MATCH($A4,Exch_regions2,0),MATCH(AB$1,Exch_months2,0))</f>
        <v>87.362485160269088</v>
      </c>
      <c r="AD4" s="7">
        <v>2301457.5</v>
      </c>
      <c r="AE4" s="8">
        <f t="array" ref="AE4">AD4/INDEX(Exch_rates,MATCH($A4,Exch_regions2,0),MATCH(AD$1,Exch_months2,0))</f>
        <v>92.567420814479632</v>
      </c>
      <c r="AF4" s="7">
        <v>2309437.5</v>
      </c>
      <c r="AG4" s="8">
        <f t="array" ref="AG4">AF4/INDEX(Exch_rates,MATCH($A4,Exch_regions2,0),MATCH(AF$1,Exch_months2,0))</f>
        <v>97.341938883034771</v>
      </c>
      <c r="AH4" s="7">
        <v>2127750</v>
      </c>
      <c r="AI4" s="8">
        <f t="array" ref="AI4">AH4/INDEX(Exch_rates,MATCH($A4,Exch_regions2,0),MATCH(AH$1,Exch_months2,0))</f>
        <v>90.158898305084747</v>
      </c>
      <c r="AJ4" s="7">
        <v>2147000</v>
      </c>
      <c r="AK4" s="8">
        <f t="array" ref="AK4">AJ4/INDEX(Exch_rates,MATCH($A4,Exch_regions2,0),MATCH(AJ$1,Exch_months2,0))</f>
        <v>91.167728237791934</v>
      </c>
      <c r="AL4" s="7">
        <v>2107125</v>
      </c>
      <c r="AM4" s="8">
        <f t="array" ref="AM4">AL4/INDEX(Exch_rates,MATCH($A4,Exch_regions2,0),MATCH(AL$1,Exch_months2,0))</f>
        <v>94.595959595959599</v>
      </c>
      <c r="AN4" s="7">
        <v>2026875</v>
      </c>
      <c r="AO4" s="8">
        <f t="array" ref="AO4">AN4/INDEX(Exch_rates,MATCH($A4,Exch_regions2,0),MATCH(AN$1,Exch_months2,0))</f>
        <v>93.001514178214194</v>
      </c>
      <c r="AP4" s="7">
        <v>1967375</v>
      </c>
      <c r="AQ4" s="8">
        <f t="array" ref="AQ4">AP4/INDEX(Exch_rates,MATCH($A4,Exch_regions2,0),MATCH(AP$1,Exch_months2,0))</f>
        <v>90.246559633027516</v>
      </c>
      <c r="AR4" s="7">
        <v>1906875</v>
      </c>
      <c r="AS4" s="8">
        <f t="array" ref="AS4">AR4/INDEX(Exch_rates,MATCH($A4,Exch_regions2,0),MATCH(AR$1,Exch_months2,0))</f>
        <v>85.740782374100718</v>
      </c>
      <c r="AT4" s="7">
        <v>1751375</v>
      </c>
      <c r="AU4" s="8">
        <f t="array" ref="AU4">AT4/INDEX(Exch_rates,MATCH($A4,Exch_regions2,0),MATCH(AT$1,Exch_months2,0))</f>
        <v>78.449048152295632</v>
      </c>
      <c r="AV4" s="7">
        <v>1643225</v>
      </c>
      <c r="AW4" s="8">
        <f t="array" ref="AW4">AV4/INDEX(Exch_rates,MATCH($A4,Exch_regions2,0),MATCH(AV$1,Exch_months2,0))</f>
        <v>74.25327609579756</v>
      </c>
      <c r="AX4" s="7">
        <v>1501593.75</v>
      </c>
      <c r="AY4" s="8">
        <f t="array" ref="AY4">AX4/INDEX(Exch_rates,MATCH($A4,Exch_regions2,0),MATCH(AX$1,Exch_months2,0))</f>
        <v>67.792042889390515</v>
      </c>
      <c r="AZ4" s="7">
        <v>1613875</v>
      </c>
      <c r="BA4" s="8">
        <f t="array" ref="BA4">AZ4/INDEX(Exch_rates,MATCH($A4,Exch_regions2,0),MATCH(AZ$1,Exch_months2,0))</f>
        <v>77.426357704855121</v>
      </c>
      <c r="BB4" s="7">
        <v>1712312.5</v>
      </c>
      <c r="BC4" s="8">
        <f t="array" ref="BC4">BB4/INDEX(Exch_rates,MATCH($A4,Exch_regions2,0),MATCH(BB$1,Exch_months2,0))</f>
        <v>84.663164400494438</v>
      </c>
      <c r="BD4" s="7">
        <v>1654225</v>
      </c>
      <c r="BE4" s="8">
        <f t="array" ref="BE4">BD4/INDEX(Exch_rates,MATCH($A4,Exch_regions2,0),MATCH(BD$1,Exch_months2,0))</f>
        <v>80.654558751828375</v>
      </c>
      <c r="BF4" s="7">
        <v>1488468.75</v>
      </c>
      <c r="BG4" s="8">
        <f t="array" ref="BG4">BF4/INDEX(Exch_rates,MATCH($A4,Exch_regions2,0),MATCH(BF$1,Exch_months2,0))</f>
        <v>69.473453908984837</v>
      </c>
      <c r="BH4" s="7">
        <v>1564812.5</v>
      </c>
      <c r="BI4" s="8">
        <f t="array" ref="BI4">BH4/INDEX(Exch_rates,MATCH($A4,Exch_regions2,0),MATCH(BH$1,Exch_months2,0))</f>
        <v>72.069660333909042</v>
      </c>
      <c r="BJ4" s="7">
        <v>1606875</v>
      </c>
      <c r="BK4" s="8">
        <f t="array" ref="BK4">BJ4/INDEX(Exch_rates,MATCH($A4,Exch_regions2,0),MATCH(BJ$1,Exch_months2,0))</f>
        <v>74.006908462867017</v>
      </c>
      <c r="BL4" s="7">
        <v>1672062.5</v>
      </c>
      <c r="BM4" s="8">
        <f t="array" ref="BM4">BL4/INDEX(Exch_rates,MATCH($A4,Exch_regions2,0),MATCH(BL$1,Exch_months2,0))</f>
        <v>82.520049352251704</v>
      </c>
      <c r="BN4" s="7">
        <v>1607593.75</v>
      </c>
      <c r="BO4" s="8">
        <f t="array" ref="BO4">BN4/INDEX(Exch_rates,MATCH($A4,Exch_regions2,0),MATCH(BN$1,Exch_months2,0))</f>
        <v>79.485475896168111</v>
      </c>
      <c r="BP4" s="7">
        <v>1653750</v>
      </c>
      <c r="BQ4" s="8">
        <f t="array" ref="BQ4">BP4/INDEX(Exch_rates,MATCH($A4,Exch_regions2,0),MATCH(BP$1,Exch_months2,0))</f>
        <v>81.215469613259671</v>
      </c>
      <c r="BR4" s="7">
        <v>1649550</v>
      </c>
      <c r="BS4" s="8">
        <f t="array" ref="BS4">BR4/INDEX(Exch_rates,MATCH($A4,Exch_regions2,0),MATCH(BR$1,Exch_months2,0))</f>
        <v>78.737470167064444</v>
      </c>
      <c r="BT4" s="7">
        <v>1897175</v>
      </c>
      <c r="BU4" s="8">
        <f t="array" ref="BU4">BT4/INDEX(Exch_rates,MATCH($A4,Exch_regions2,0),MATCH(BT$1,Exch_months2,0))</f>
        <v>89.069248826291073</v>
      </c>
      <c r="BV4" s="7">
        <v>1679750</v>
      </c>
      <c r="BW4" s="8">
        <f t="array" ref="BW4">BV4/INDEX(Exch_rates,MATCH($A4,Exch_regions2,0),MATCH(BV$1,Exch_months2,0))</f>
        <v>79.656194427978662</v>
      </c>
      <c r="BX4" s="7">
        <v>1686281.25</v>
      </c>
      <c r="BY4" s="8">
        <f t="array" ref="BY4">BX4/INDEX(Exch_rates,MATCH($A4,Exch_regions2,0),MATCH(BX$1,Exch_months2,0))</f>
        <v>80.299107142857139</v>
      </c>
      <c r="BZ4" s="7">
        <v>1621125</v>
      </c>
      <c r="CA4" s="8">
        <f t="array" ref="CA4">BZ4/INDEX(Exch_rates,MATCH($A4,Exch_regions2,0),MATCH(BZ$1,Exch_months2,0))</f>
        <v>79.156494140625</v>
      </c>
      <c r="CB4" s="7">
        <v>2022000</v>
      </c>
      <c r="CC4" s="8">
        <f t="array" ref="CC4">CB4/INDEX(Exch_rates,MATCH($A4,Exch_regions2,0),MATCH(CB$1,Exch_months2,0))</f>
        <v>96.285714285714292</v>
      </c>
      <c r="CD4" s="7">
        <v>1819025</v>
      </c>
      <c r="CE4" s="8">
        <f t="array" ref="CE4">CD4/INDEX(Exch_rates,MATCH($A4,Exch_regions2,0),MATCH(CD$1,Exch_months2,0))</f>
        <v>86.620238095238093</v>
      </c>
      <c r="CF4" s="7">
        <v>1884750</v>
      </c>
      <c r="CG4" s="8">
        <f t="array" ref="CG4">CF4/INDEX(Exch_rates,MATCH($A4,Exch_regions2,0),MATCH(CF$1,Exch_months2,0))</f>
        <v>89.75</v>
      </c>
      <c r="CH4" s="7">
        <v>1945000</v>
      </c>
      <c r="CI4" s="8">
        <f t="array" ref="CI4">CH4/INDEX(Exch_rates,MATCH($A4,Exch_regions2,0),MATCH(CH$1,Exch_months2,0))</f>
        <v>92.61904761904762</v>
      </c>
      <c r="CJ4" s="7">
        <v>1905250</v>
      </c>
      <c r="CK4" s="8">
        <f t="array" ref="CK4">CJ4/INDEX(Exch_rates,MATCH($A4,Exch_regions2,0),MATCH(CJ$1,Exch_months2,0))</f>
        <v>92.939024390243901</v>
      </c>
      <c r="CL4" s="7">
        <v>2030650</v>
      </c>
      <c r="CM4" s="8">
        <f t="array" ref="CM4">CL4/INDEX(Exch_rates,MATCH($A4,Exch_regions2,0),MATCH(CL$1,Exch_months2,0))</f>
        <v>99.056097560975616</v>
      </c>
      <c r="CN4" s="7">
        <v>1675975</v>
      </c>
      <c r="CO4" s="8">
        <f t="array" ref="CO4">CN4/INDEX(Exch_rates,MATCH($A4,Exch_regions2,0),MATCH(CN$1,Exch_months2,0))</f>
        <v>78.869411764705887</v>
      </c>
      <c r="CP4" s="7">
        <v>1648475</v>
      </c>
      <c r="CQ4" s="8">
        <f t="array" ref="CQ4">CP4/INDEX(Exch_rates,MATCH($A4,Exch_regions2,0),MATCH(CP$1,Exch_months2,0))</f>
        <v>77.03154205607477</v>
      </c>
      <c r="CR4" s="7">
        <v>1793125</v>
      </c>
      <c r="CS4" s="8">
        <f t="array" ref="CS4">CR4/INDEX(Exch_rates,MATCH($A4,Exch_regions2,0),MATCH(CR$1,Exch_months2,0))</f>
        <v>83.045804001482026</v>
      </c>
      <c r="CT4" s="7">
        <v>1683975</v>
      </c>
      <c r="CU4" s="8">
        <f t="array" ref="CU4">CT4/INDEX(Exch_rates,MATCH($A4,Exch_regions2,0),MATCH(CT$1,Exch_months2,0))</f>
        <v>79.013489736070383</v>
      </c>
      <c r="CV4" s="7">
        <v>1913800</v>
      </c>
      <c r="CW4" s="8">
        <f t="array" ref="CW4">CV4/INDEX(Exch_rates,MATCH($A4,Exch_regions2,0),MATCH(CV$1,Exch_months2,0))</f>
        <v>88.708630759247242</v>
      </c>
      <c r="CX4" s="7">
        <v>1678475</v>
      </c>
      <c r="CY4" s="8">
        <f t="array" ref="CY4">CX4/INDEX(Exch_rates,MATCH($A4,Exch_regions2,0),MATCH(CX$1,Exch_months2,0))</f>
        <v>76.225022706630341</v>
      </c>
      <c r="CZ4" s="7">
        <v>1671075</v>
      </c>
      <c r="DA4" s="8">
        <f t="array" ref="DA4">CZ4/INDEX(Exch_rates,MATCH($A4,Exch_regions2,0),MATCH(CZ$1,Exch_months2,0))</f>
        <v>75.957954545454541</v>
      </c>
      <c r="DB4" s="7">
        <v>1440125</v>
      </c>
      <c r="DC4" s="8">
        <f t="array" ref="DC4">DB4/INDEX(Exch_rates,MATCH($A4,Exch_regions2,0),MATCH(DB$1,Exch_months2,0))</f>
        <v>65.460227272727266</v>
      </c>
      <c r="DD4" s="7">
        <v>1400680</v>
      </c>
      <c r="DE4" s="8">
        <f t="array" ref="DE4">DD4/INDEX(Exch_rates,MATCH($A4,Exch_regions2,0),MATCH(DD$1,Exch_months2,0))</f>
        <v>63.379185520361993</v>
      </c>
      <c r="DF4" s="7">
        <v>1467895</v>
      </c>
      <c r="DG4" s="8">
        <f t="array" ref="DG4">DF4/INDEX(Exch_rates,MATCH($A4,Exch_regions2,0),MATCH(DF$1,Exch_months2,0))</f>
        <v>66.495809739524347</v>
      </c>
      <c r="DH4" s="7">
        <v>1559625</v>
      </c>
      <c r="DI4" s="8">
        <f t="array" ref="DI4">DH4/INDEX(Exch_rates,MATCH($A4,Exch_regions2,0),MATCH(DH$1,Exch_months2,0))</f>
        <v>69.938340807174882</v>
      </c>
      <c r="DJ4" s="7">
        <v>1612337.5</v>
      </c>
      <c r="DK4" s="8">
        <f t="array" ref="DK4">DJ4/INDEX(Exch_rates,MATCH($A4,Exch_regions2,0),MATCH(DJ$1,Exch_months2,0))</f>
        <v>72.832862789384535</v>
      </c>
      <c r="DL4" s="7">
        <v>1669662.5</v>
      </c>
      <c r="DM4" s="8">
        <f t="array" ref="DM4">DL4/INDEX(Exch_rates,MATCH($A4,Exch_regions2,0),MATCH(DL$1,Exch_months2,0))</f>
        <v>75.167698368036014</v>
      </c>
      <c r="DN4" s="7">
        <v>1678725</v>
      </c>
      <c r="DO4" s="8">
        <f t="array" ref="DO4">DN4/INDEX(Exch_rates,MATCH($A4,Exch_regions2,0),MATCH(DN$1,Exch_months2,0))</f>
        <v>73.790109890109889</v>
      </c>
      <c r="DP4" s="7">
        <v>1693656.25</v>
      </c>
      <c r="DQ4" s="8">
        <f t="array" ref="DQ4">DP4/INDEX(Exch_rates,MATCH($A4,Exch_regions2,0),MATCH(DP$1,Exch_months2,0))</f>
        <v>72.84543010752688</v>
      </c>
      <c r="DR4" s="7">
        <v>1636281.25</v>
      </c>
      <c r="DS4" s="8">
        <f t="array" ref="DS4">DR4/INDEX(Exch_rates,MATCH($A4,Exch_regions2,0),MATCH(DR$1,Exch_months2,0))</f>
        <v>70.189008042895438</v>
      </c>
      <c r="DT4" s="7">
        <v>1615750</v>
      </c>
      <c r="DU4" s="8">
        <f t="array" ref="DU4">DT4/INDEX(Exch_rates,MATCH($A4,Exch_regions2,0),MATCH(DT$1,Exch_months2,0))</f>
        <v>67.322916666666671</v>
      </c>
      <c r="DV4" s="7">
        <v>1803750</v>
      </c>
      <c r="DW4" s="8">
        <f t="array" ref="DW4">DV4/INDEX(Exch_rates,MATCH($A4,Exch_regions2,0),MATCH(DV$1,Exch_months2,0))</f>
        <v>74.381443298969074</v>
      </c>
      <c r="DX4" s="7">
        <v>1797156.25</v>
      </c>
      <c r="DY4" s="8">
        <f t="array" ref="DY4">DX4/INDEX(Exch_rates,MATCH($A4,Exch_regions2,0),MATCH(DX$1,Exch_months2,0))</f>
        <v>74.109536082474222</v>
      </c>
      <c r="DZ4" s="7">
        <v>1762500</v>
      </c>
      <c r="EA4" s="8">
        <f t="array" ref="EA4">DZ4/INDEX(Exch_rates,MATCH($A4,Exch_regions2,0),MATCH(DZ$1,Exch_months2,0))</f>
        <v>71.212121212121218</v>
      </c>
      <c r="EB4" s="7">
        <v>1732312.5</v>
      </c>
      <c r="EC4" s="8">
        <f t="array" ref="EC4">EB4/INDEX(Exch_rates,MATCH($A4,Exch_regions2,0),MATCH(EB$1,Exch_months2,0))</f>
        <v>69.292500000000004</v>
      </c>
      <c r="ED4" s="7">
        <v>1910625</v>
      </c>
      <c r="EE4" s="8">
        <f t="array" ref="EE4">ED4/INDEX(Exch_rates,MATCH($A4,Exch_regions2,0),MATCH(ED$1,Exch_months2,0))</f>
        <v>74.92647058823529</v>
      </c>
      <c r="EF4" s="7">
        <v>1919825</v>
      </c>
      <c r="EG4" s="8">
        <f t="array" ref="EG4">EF4/INDEX(Exch_rates,MATCH($A4,Exch_regions2,0),MATCH(EF$1,Exch_months2,0))</f>
        <v>75.287254901960779</v>
      </c>
      <c r="EH4" s="7">
        <v>1928750</v>
      </c>
      <c r="EI4" s="8">
        <f t="array" ref="EI4">EH4/INDEX(Exch_rates,MATCH($A4,Exch_regions2,0),MATCH(EH$1,Exch_months2,0))</f>
        <v>75.637254901960787</v>
      </c>
      <c r="EJ4" s="7">
        <v>1942000</v>
      </c>
      <c r="EK4" s="8">
        <f t="array" ref="EK4">EJ4/INDEX(Exch_rates,MATCH($A4,Exch_regions2,0),MATCH(EJ$1,Exch_months2,0))</f>
        <v>74.692307692307693</v>
      </c>
      <c r="EL4" s="7">
        <v>2269668.75</v>
      </c>
      <c r="EM4" s="8">
        <f t="array" ref="EM4">EL4/INDEX(Exch_rates,MATCH($A4,Exch_regions2,0),MATCH(EL$1,Exch_months2,0))</f>
        <v>83.214252978918424</v>
      </c>
      <c r="EN4" s="7">
        <v>2230400</v>
      </c>
      <c r="EO4" s="8">
        <f t="array" ref="EO4">EN4/INDEX(Exch_rates,MATCH($A4,Exch_regions2,0),MATCH(EN$1,Exch_months2,0))</f>
        <v>84.007532956685495</v>
      </c>
      <c r="EP4" s="7">
        <v>2308925</v>
      </c>
      <c r="EQ4" s="8">
        <f t="array" ref="EQ4">EP4/INDEX(Exch_rates,MATCH($A4,Exch_regions2,0),MATCH(EP$1,Exch_months2,0))</f>
        <v>83.960909090909084</v>
      </c>
      <c r="ER4" s="7">
        <v>2656500</v>
      </c>
      <c r="ES4" s="8">
        <f t="array" ref="ES4">ER4/INDEX(Exch_rates,MATCH($A4,Exch_regions2,0),MATCH(ER$1,Exch_months2,0))</f>
        <v>98.388888888888886</v>
      </c>
      <c r="ET4" s="7">
        <v>2568437.5</v>
      </c>
      <c r="EU4" s="8">
        <f t="array" ref="EU4">ET4/INDEX(Exch_rates,MATCH($A4,Exch_regions2,0),MATCH(ET$1,Exch_months2,0))</f>
        <v>93.397727272727266</v>
      </c>
      <c r="EV4" s="7">
        <v>2579000</v>
      </c>
      <c r="EW4" s="8">
        <f t="array" ref="EW4">EV4/INDEX(Exch_rates,MATCH($A4,Exch_regions2,0),MATCH(EV$1,Exch_months2,0))</f>
        <v>93.781818181818181</v>
      </c>
      <c r="EX4" s="19">
        <v>2900000</v>
      </c>
      <c r="EY4" s="8">
        <f t="array" ref="EY4">EX4/INDEX(Exch_rates,MATCH($A4,Exch_regions2,0),MATCH(EX$1,Exch_months2,0))</f>
        <v>102.65486725663717</v>
      </c>
      <c r="EZ4" s="19">
        <v>2491500</v>
      </c>
      <c r="FA4" s="8">
        <f t="array" ref="FA4">EZ4/INDEX(Exch_rates,MATCH($A4,Exch_regions2,0),MATCH(EZ$1,Exch_months2,0))</f>
        <v>86.660869565217396</v>
      </c>
      <c r="FB4" s="19">
        <v>2389625</v>
      </c>
      <c r="FC4" s="8">
        <f t="array" ref="FC4">FB4/INDEX(Exch_rates,MATCH($A4,Exch_regions2,0),MATCH(FB$1,Exch_months2,0))</f>
        <v>92.800970873786412</v>
      </c>
      <c r="FD4" s="19">
        <v>2378375</v>
      </c>
      <c r="FE4" s="8">
        <f t="array" ref="FE4">FD4/INDEX(Exch_rates,MATCH($A4,Exch_regions2,0),MATCH(FD$1,Exch_months2,0))</f>
        <v>84.489342806394319</v>
      </c>
      <c r="FF4" s="19">
        <v>2388375</v>
      </c>
      <c r="FG4" s="8">
        <f t="array" ref="FG4">FF4/INDEX(Exch_rates,MATCH($A4,Exch_regions2,0),MATCH(FF$1,Exch_months2,0))</f>
        <v>96.256926952141058</v>
      </c>
      <c r="FH4" s="19">
        <v>2456250</v>
      </c>
      <c r="FI4" s="8">
        <f t="array" ref="FI4">FH4/INDEX(Exch_rates,MATCH($A4,Exch_regions2,0),MATCH(FH$1,Exch_months2,0))</f>
        <v>98.25</v>
      </c>
      <c r="FJ4" s="19">
        <v>2329000</v>
      </c>
      <c r="FK4" s="8">
        <f t="array" ref="FK4">FJ4/INDEX(Exch_rates,MATCH($A4,Exch_regions2,0),MATCH(FJ$1,Exch_months2,0))</f>
        <v>93.16</v>
      </c>
      <c r="FL4" s="19">
        <v>2076500</v>
      </c>
      <c r="FM4" s="8">
        <f t="array" ref="FM4">FL4/INDEX(Exch_rates,MATCH($A4,Exch_regions2,0),MATCH(FL$1,Exch_months2,0))</f>
        <v>83.06</v>
      </c>
      <c r="FN4" s="19">
        <v>2264000</v>
      </c>
      <c r="FO4" s="8">
        <f t="array" ref="FO4">FN4/INDEX(Exch_rates,MATCH($A4,Exch_regions2,0),MATCH(FN$1,Exch_months2,0))</f>
        <v>87.07692307692308</v>
      </c>
      <c r="FP4" s="19">
        <v>2009000</v>
      </c>
      <c r="FQ4" s="8">
        <f t="array" ref="FQ4">FP4/INDEX(Exch_rates,MATCH($A4,Exch_regions2,0),MATCH(FP$1,Exch_months2,0))</f>
        <v>77.269230769230774</v>
      </c>
      <c r="FR4" s="19">
        <v>1908375</v>
      </c>
      <c r="FS4" s="8">
        <f t="array" ref="FS4">FR4/INDEX(Exch_rates,MATCH($A4,Exch_regions2,0),MATCH(FR$1,Exch_months2,0))</f>
        <v>74.111650485436897</v>
      </c>
      <c r="FT4" s="19">
        <v>1896125</v>
      </c>
      <c r="FU4" s="8">
        <f t="array" ref="FU4">FT4/INDEX(Exch_rates,MATCH($A4,Exch_regions2,0),MATCH(FT$1,Exch_months2,0))</f>
        <v>72.927884615384613</v>
      </c>
      <c r="FV4" s="19">
        <v>2089500</v>
      </c>
      <c r="FW4" s="8">
        <f t="array" ref="FW4">FV4/INDEX(Exch_rates,MATCH($A4,Exch_regions2,0),MATCH(FV$1,Exch_months2,0))</f>
        <v>78.84905660377359</v>
      </c>
      <c r="FX4" s="19">
        <v>2039750</v>
      </c>
      <c r="FY4" s="8">
        <f t="array" ref="FY4">FX4/INDEX(Exch_rates,MATCH($A4,Exch_regions2,0),MATCH(FX$1,Exch_months2,0))</f>
        <v>76.971698113207552</v>
      </c>
      <c r="FZ4" s="19">
        <v>2035875</v>
      </c>
      <c r="GA4" s="8">
        <f t="array" ref="GA4">FZ4/INDEX(Exch_rates,MATCH($A4,Exch_regions2,0),MATCH(FZ$1,Exch_months2,0))</f>
        <v>71.434210526315795</v>
      </c>
      <c r="GB4" s="19">
        <v>2129875</v>
      </c>
      <c r="GC4" s="8">
        <f t="array" ref="GC4">GB4/INDEX(Exch_rates,MATCH($A4,Exch_regions2,0),MATCH(GB$1,Exch_months2,0))</f>
        <v>74.732456140350877</v>
      </c>
      <c r="GD4" s="19">
        <v>1939625</v>
      </c>
      <c r="GE4" s="8">
        <f t="array" ref="GE4">GD4/INDEX(Exch_rates,MATCH($A4,Exch_regions2,0),MATCH(GD$1,Exch_months2,0))</f>
        <v>67.46521739130435</v>
      </c>
      <c r="GF4" s="19">
        <v>1943500</v>
      </c>
      <c r="GG4" s="8">
        <f t="array" ref="GG4">GF4/INDEX(Exch_rates,MATCH($A4,Exch_regions2,0),MATCH(GF$1,Exch_months2,0))</f>
        <v>68.192982456140356</v>
      </c>
      <c r="GH4" s="19">
        <v>1894250</v>
      </c>
      <c r="GI4" s="8">
        <f t="array" ref="GI4">GH4/INDEX(Exch_rates,MATCH($A4,Exch_regions2,0),MATCH(GH$1,Exch_months2,0))</f>
        <v>64.760683760683762</v>
      </c>
      <c r="GJ4" s="19">
        <v>1883875</v>
      </c>
      <c r="GK4" s="8">
        <f t="array" ref="GK4">GJ4/INDEX(Exch_rates,MATCH($A4,Exch_regions2,0),MATCH(GJ$1,Exch_months2,0))</f>
        <v>64.40598290598291</v>
      </c>
      <c r="GL4" s="19">
        <v>1973625</v>
      </c>
      <c r="GM4" s="8">
        <f t="array" ref="GM4">GL4/INDEX(Exch_rates,MATCH($A4,Exch_regions2,0),MATCH(GL$1,Exch_months2,0))</f>
        <v>69.862831858407077</v>
      </c>
      <c r="GN4" s="19">
        <v>1976031.25</v>
      </c>
      <c r="GO4" s="8">
        <f t="array" ref="GO4">GN4/INDEX(Exch_rates,MATCH($A4,Exch_regions2,0),MATCH(GN$1,Exch_months2,0))</f>
        <v>69.334429824561397</v>
      </c>
      <c r="GP4" s="19">
        <v>2080250</v>
      </c>
      <c r="GQ4" s="8">
        <f t="array" ref="GQ4">GP4/INDEX(Exch_rates,MATCH($A4,Exch_regions2,0),MATCH(GP$1,Exch_months2,0))</f>
        <v>72.991228070175438</v>
      </c>
      <c r="GR4" s="19">
        <v>2032750</v>
      </c>
      <c r="GS4" s="8">
        <f t="array" ref="GS4">GR4/INDEX(Exch_rates,MATCH($A4,Exch_regions2,0),MATCH(GR$1,Exch_months2,0))</f>
        <v>71.324561403508767</v>
      </c>
      <c r="GT4" s="19">
        <v>1978500</v>
      </c>
      <c r="GU4" s="8">
        <f t="array" ref="GU4">GT4/INDEX(Exch_rates,MATCH($A4,Exch_regions2,0),MATCH(GT$1,Exch_months2,0))</f>
        <v>68.817391304347822</v>
      </c>
      <c r="GV4" s="19">
        <v>1979750</v>
      </c>
      <c r="GW4" s="8">
        <f t="array" ref="GW4">GV4/INDEX(Exch_rates,MATCH($A4,Exch_regions2,0),MATCH(GV$1,Exch_months2,0))</f>
        <v>68.267241379310349</v>
      </c>
      <c r="GX4" s="19">
        <v>1979750</v>
      </c>
      <c r="GY4" s="8">
        <f t="array" ref="GY4">GX4/INDEX(Exch_rates,MATCH($A4,Exch_regions2,0),MATCH(GX$1,Exch_months2,0))</f>
        <v>68.267241379310349</v>
      </c>
      <c r="GZ4" s="19">
        <v>1983000</v>
      </c>
      <c r="HA4" s="8">
        <f t="array" ref="HA4">GZ4/INDEX(Exch_rates,MATCH($A4,Exch_regions2,0),MATCH(GZ$1,Exch_months2,0))</f>
        <v>67.220338983050851</v>
      </c>
      <c r="HB4" s="19">
        <v>1983000</v>
      </c>
      <c r="HC4" s="8">
        <f t="array" ref="HC4">HB4/INDEX(Exch_rates,MATCH($A4,Exch_regions2,0),MATCH(HB$1,Exch_months2,0))</f>
        <v>68.379310344827587</v>
      </c>
      <c r="HD4" s="19">
        <v>1958500</v>
      </c>
      <c r="HE4" s="8">
        <f t="array" ref="HE4">HD4/INDEX(Exch_rates,MATCH($A4,Exch_regions2,0),MATCH(HD$1,Exch_months2,0))</f>
        <v>66.389830508474574</v>
      </c>
      <c r="HF4" s="19">
        <v>1958500</v>
      </c>
      <c r="HG4" s="8">
        <f t="array" ref="HG4">HF4/INDEX(Exch_rates,MATCH($A4,Exch_regions2,0),MATCH(HF$1,Exch_months2,0))</f>
        <v>66.389830508474574</v>
      </c>
      <c r="HH4" s="19">
        <v>1958500</v>
      </c>
      <c r="HI4" s="8">
        <f t="array" ref="HI4">HH4/INDEX(Exch_rates,MATCH($A4,Exch_regions2,0),MATCH(HH$1,Exch_months2,0))</f>
        <v>65.283333333333331</v>
      </c>
      <c r="HJ4" s="19">
        <v>1883500</v>
      </c>
      <c r="HK4" s="8">
        <f t="array" ref="HK4">HJ4/INDEX(Exch_rates,MATCH($A4,Exch_regions2,0),MATCH(HJ$1,Exch_months2,0))</f>
        <v>62.783333333333331</v>
      </c>
      <c r="HL4" s="19">
        <v>1871750</v>
      </c>
      <c r="HM4" s="8">
        <f t="array" ref="HM4">HL4/INDEX(Exch_rates,MATCH($A4,Exch_regions2,0),MATCH(HL$1,Exch_months2,0))</f>
        <v>62.391666666666666</v>
      </c>
      <c r="HN4" s="8">
        <v>1867750</v>
      </c>
      <c r="HO4" s="8">
        <f t="array" ref="HO4">HN4/INDEX(Exch_rates,MATCH($A4,Exch_regions2,0),MATCH(HN$1,Exch_months2,0))</f>
        <v>60.25</v>
      </c>
      <c r="HP4" s="8">
        <v>1954906.25</v>
      </c>
      <c r="HQ4" s="8">
        <f t="array" ref="HQ4">HP4/INDEX(Exch_rates,MATCH($A4,Exch_regions2,0),MATCH(HP$1,Exch_months2,0))</f>
        <v>62.307768924302792</v>
      </c>
      <c r="HR4" s="8">
        <v>2023500</v>
      </c>
      <c r="HS4" s="8">
        <f t="array" ref="HS4">HR4/INDEX(Exch_rates,MATCH($A4,Exch_regions2,0),MATCH(HR$1,Exch_months2,0))</f>
        <v>63.482352941176472</v>
      </c>
      <c r="HT4" s="8">
        <v>2047925</v>
      </c>
      <c r="HU4" s="8">
        <f t="array" ref="HU4">HT4/INDEX(Exch_rates,MATCH($A4,Exch_regions2,0),MATCH(HT$1,Exch_months2,0))</f>
        <v>63.738717709305945</v>
      </c>
      <c r="HV4" s="8">
        <v>2063312.5</v>
      </c>
      <c r="HW4" s="8">
        <f t="array" ref="HW4">HV4/INDEX(Exch_rates,MATCH($A4,Exch_regions2,0),MATCH(HV$1,Exch_months2,0))</f>
        <v>63.682484567901234</v>
      </c>
      <c r="HX4" s="8">
        <v>2039275</v>
      </c>
      <c r="HY4" s="8">
        <f t="array" ref="HY4">HX4/INDEX(Exch_rates,MATCH($A4,Exch_regions2,0),MATCH(HX$1,Exch_months2,0))</f>
        <v>63.867052928280614</v>
      </c>
      <c r="HZ4" s="8">
        <v>2043156.25</v>
      </c>
      <c r="IA4" s="8">
        <f t="array" ref="IA4">HZ4/INDEX(Exch_rates,MATCH($A4,Exch_regions2,0),MATCH(HZ$1,Exch_months2,0))</f>
        <v>63.600194552529182</v>
      </c>
      <c r="IB4" s="8">
        <v>2087593.125</v>
      </c>
      <c r="IC4" s="8">
        <f t="array" ref="IC4">IB4/INDEX(Exch_rates,MATCH($A4,Exch_regions2,0),MATCH(IB$1,Exch_months2,0))</f>
        <v>63.743301526717559</v>
      </c>
      <c r="ID4" s="8">
        <v>2081000</v>
      </c>
      <c r="IE4" s="8">
        <f t="array" ref="IE4">ID4/INDEX(Exch_rates,MATCH($A4,Exch_regions2,0),MATCH(ID$1,Exch_months2,0))</f>
        <v>63.060606060606062</v>
      </c>
      <c r="IF4" s="8">
        <v>2137218.75</v>
      </c>
      <c r="IG4" s="8">
        <f t="array" ref="IG4">IF4/INDEX(Exch_rates,MATCH($A4,Exch_regions2,0),MATCH(IF$1,Exch_months2,0))</f>
        <v>61.282258064516128</v>
      </c>
      <c r="IH4" s="8">
        <v>2124812.5</v>
      </c>
      <c r="II4" s="8">
        <f t="array" ref="II4">IH4/INDEX(Exch_rates,MATCH($A4,Exch_regions2,0),MATCH(IH$1,Exch_months2,0))</f>
        <v>58.414089347079035</v>
      </c>
      <c r="IJ4" s="8">
        <v>2002187.5</v>
      </c>
      <c r="IK4" s="8">
        <f t="array" ref="IK4">IJ4/INDEX(Exch_rates,MATCH($A4,Exch_regions2,0),MATCH(IJ$1,Exch_months2,0))</f>
        <v>58.887867647058826</v>
      </c>
      <c r="IL4" s="8">
        <v>2103225</v>
      </c>
      <c r="IM4" s="8">
        <f t="array" ref="IM4">IL4/INDEX(Exch_rates,MATCH($A4,Exch_regions2,0),MATCH(IL$1,Exch_months2,0))</f>
        <v>63.734090909090909</v>
      </c>
      <c r="IN4" s="8">
        <v>2486437.5</v>
      </c>
      <c r="IO4" s="8">
        <f t="array" ref="IO4">IN4/INDEX(Exch_rates,MATCH($A4,Exch_regions2,0),MATCH(IN$1,Exch_months2,0))</f>
        <v>75.346590909090907</v>
      </c>
      <c r="IP4" s="8">
        <v>2476950</v>
      </c>
      <c r="IQ4" s="8">
        <f t="array" ref="IQ4">IP4/INDEX(Exch_rates,MATCH($A4,Exch_regions2,0),MATCH(IP$1,Exch_months2,0))</f>
        <v>75.059090909090912</v>
      </c>
      <c r="IR4" s="8">
        <v>2421375</v>
      </c>
      <c r="IS4" s="8">
        <f t="array" ref="IS4">IR4/INDEX(Exch_rates,MATCH($A4,Exch_regions2,0),MATCH(IR$1,Exch_months2,0))</f>
        <v>73.375</v>
      </c>
      <c r="IT4" s="8">
        <v>2362281.25</v>
      </c>
      <c r="IU4" s="8">
        <f t="array" ref="IU4">IT4/INDEX(Exch_rates,MATCH($A4,Exch_regions2,0),MATCH(IT$1,Exch_months2,0))</f>
        <v>71.584280303030297</v>
      </c>
      <c r="IV4" s="34">
        <v>2537225</v>
      </c>
      <c r="IW4" s="8">
        <f t="array" ref="IW4">IV4/INDEX(Exch_rates,MATCH($A4,Exch_regions2,0),MATCH(IV$1,Exch_months2,0))</f>
        <v>76.885606060606065</v>
      </c>
      <c r="IX4" s="8">
        <v>2409937.5</v>
      </c>
      <c r="IY4" s="8">
        <f t="array" ref="IY4">IX4/INDEX(Exch_rates,MATCH($A4,Exch_regions2,0),MATCH(IX$1,Exch_months2,0))</f>
        <v>73.028409090909093</v>
      </c>
      <c r="IZ4" s="8">
        <v>2410500</v>
      </c>
      <c r="JA4" s="8">
        <f t="array" ref="JA4">IZ4/INDEX(Exch_rates,MATCH($A4,Exch_regions2,0),MATCH(IZ$1,Exch_months2,0))</f>
        <v>73.045454545454547</v>
      </c>
      <c r="JB4" s="8">
        <v>2380475</v>
      </c>
      <c r="JC4" s="8">
        <f t="array" ref="JC4">JB4/INDEX(Exch_rates,MATCH($A4,Exch_regions2,0),MATCH(JB$1,Exch_months2,0))</f>
        <v>72.135606060606065</v>
      </c>
      <c r="JD4" s="8">
        <v>2496036.25</v>
      </c>
      <c r="JE4" s="8">
        <f t="array" ref="JE4">JD4/INDEX(Exch_rates,MATCH($A4,Exch_regions2,0),MATCH(JD$1,Exch_months2,0))</f>
        <v>75.637462121212124</v>
      </c>
      <c r="JF4" s="8">
        <v>2539650</v>
      </c>
      <c r="JG4" s="8">
        <f t="array" ref="JG4">JF4/INDEX(Exch_rates,MATCH($A4,Exch_regions2,0),MATCH(JF$1,Exch_months2,0))</f>
        <v>76.959090909090904</v>
      </c>
      <c r="JH4" s="8">
        <v>2665500</v>
      </c>
      <c r="JI4" s="8">
        <f t="array" ref="JI4">JH4/INDEX(Exch_rates,MATCH($A4,Exch_regions2,0),MATCH(JH$1,Exch_months2,0))</f>
        <v>80.620037807183365</v>
      </c>
      <c r="JJ4" s="8">
        <v>3454875</v>
      </c>
      <c r="JK4" s="8">
        <f t="array" ref="JK4">JJ4/INDEX(Exch_rates,MATCH($A4,Exch_regions2,0),MATCH(JJ$1,Exch_months2,0))</f>
        <v>104.69318181818181</v>
      </c>
      <c r="JL4" s="8">
        <v>3513375</v>
      </c>
      <c r="JM4" s="8">
        <f t="array" ref="JM4">JL4/INDEX(Exch_rates,MATCH($A4,Exch_regions2,0),MATCH(JL$1,Exch_months2,0))</f>
        <v>106.46590909090909</v>
      </c>
      <c r="JN4" s="8">
        <v>3592225</v>
      </c>
      <c r="JO4" s="8">
        <f t="array" ref="JO4">JN4/INDEX(Exch_rates,MATCH($A4,Exch_regions2,0),MATCH(JN$1,Exch_months2,0))</f>
        <v>108.85530303030303</v>
      </c>
      <c r="JP4" s="8">
        <v>3620687.5</v>
      </c>
      <c r="JQ4" s="8">
        <f t="array" ref="JQ4">JP4/INDEX(Exch_rates,MATCH($A4,Exch_regions2,0),MATCH(JP$1,Exch_months2,0))</f>
        <v>109.71780303030303</v>
      </c>
      <c r="JR4" s="8">
        <v>3670500</v>
      </c>
      <c r="JS4" s="8">
        <f t="array" ref="JS4">JR4/INDEX(Exch_rates,MATCH($A4,Exch_regions2,0),MATCH(JR$1,Exch_months2,0))</f>
        <v>111.22727272727273</v>
      </c>
      <c r="JT4" s="8">
        <v>3636750</v>
      </c>
      <c r="JU4" s="8">
        <f t="array" ref="JU4">JT4/INDEX(Exch_rates,MATCH($A4,Exch_regions2,0),MATCH(JT$1,Exch_months2,0))</f>
        <v>110.20454545454545</v>
      </c>
      <c r="JV4" s="8">
        <v>3719968.75</v>
      </c>
      <c r="JW4" s="8">
        <f t="array" ref="JW4">JV4/INDEX(Exch_rates,MATCH($A4,Exch_regions2,0),MATCH(JV$1,Exch_months2,0))</f>
        <v>112.72632575757575</v>
      </c>
      <c r="JX4" s="8">
        <v>3708000</v>
      </c>
      <c r="JY4" s="8">
        <f t="array" ref="JY4">JX4/INDEX(Exch_rates,MATCH($A4,Exch_regions2,0),MATCH(JX$1,Exch_months2,0))</f>
        <v>112.36363636363636</v>
      </c>
      <c r="JZ4" s="8">
        <v>3644625</v>
      </c>
      <c r="KA4" s="8">
        <f t="array" ref="KA4">JZ4/INDEX(Exch_rates,MATCH($A4,Exch_regions2,0),MATCH(JZ$1,Exch_months2,0))</f>
        <v>110.44318181818181</v>
      </c>
      <c r="KB4" s="8">
        <v>3592125</v>
      </c>
      <c r="KC4" s="8">
        <f t="array" ref="KC4">KB4/INDEX(Exch_rates,MATCH($A4,Exch_regions2,0),MATCH(KB$1,Exch_months2,0))</f>
        <v>108.85227272727273</v>
      </c>
      <c r="KD4" s="8">
        <v>3483250</v>
      </c>
      <c r="KE4" s="8">
        <f t="array" ref="KE4">KD4/INDEX(Exch_rates,MATCH($A4,Exch_regions2,0),MATCH(KD$1,Exch_months2,0))</f>
        <v>105.5530303030303</v>
      </c>
      <c r="KF4" s="8">
        <v>3649875</v>
      </c>
      <c r="KG4" s="8">
        <f t="array" ref="KG4">KF4/INDEX(Exch_rates,MATCH($A4,Exch_regions2,0),MATCH(KF$1,Exch_months2,0))</f>
        <v>108.95149253731343</v>
      </c>
      <c r="KH4" s="8">
        <v>3576781.25</v>
      </c>
      <c r="KI4" s="8">
        <f t="array" ref="KI4">KH4/INDEX(Exch_rates,MATCH($A4,Exch_regions2,0),MATCH(KH$1,Exch_months2,0))</f>
        <v>106.76958955223881</v>
      </c>
      <c r="KJ4" s="8">
        <v>3541656.25</v>
      </c>
      <c r="KK4" s="8">
        <f t="array" ref="KK4">KJ4/INDEX(Exch_rates,MATCH($A4,Exch_regions2,0),MATCH(KJ$1,Exch_months2,0))</f>
        <v>104.93796296296296</v>
      </c>
      <c r="KL4" s="8">
        <v>3631675</v>
      </c>
      <c r="KM4" s="8">
        <f t="array" ref="KM4">KL4/INDEX(Exch_rates,MATCH($A4,Exch_regions2,0),MATCH(KL$1,Exch_months2,0))</f>
        <v>106.81397058823529</v>
      </c>
      <c r="KN4" s="8">
        <v>3539187.5</v>
      </c>
      <c r="KO4" s="8">
        <f t="array" ref="KO4">KN4/INDEX(Exch_rates,MATCH($A4,Exch_regions2,0),MATCH(KN$1,Exch_months2,0))</f>
        <v>104.09375</v>
      </c>
      <c r="KP4" s="8">
        <v>3421000</v>
      </c>
      <c r="KQ4" s="8">
        <f t="array" ref="KQ4">KP4/INDEX(Exch_rates,MATCH($A4,Exch_regions2,0),MATCH(KP$1,Exch_months2,0))</f>
        <v>100.61764705882354</v>
      </c>
      <c r="KR4" s="8">
        <v>3387062.5</v>
      </c>
      <c r="KS4" s="8">
        <f t="array" ref="KS4">KR4/INDEX(Exch_rates,MATCH($A4,Exch_regions2,0),MATCH(KR$1,Exch_months2,0))</f>
        <v>98.892335766423358</v>
      </c>
      <c r="KT4" s="8">
        <v>3492875</v>
      </c>
      <c r="KU4" s="8">
        <f t="array" ref="KU4">KT4/INDEX(Exch_rates,MATCH($A4,Exch_regions2,0),MATCH(KT$1,Exch_months2,0))</f>
        <v>101.24275362318841</v>
      </c>
      <c r="KV4" s="8">
        <v>4314375</v>
      </c>
      <c r="KW4" s="8">
        <f t="array" ref="KW4">KV4/INDEX(Exch_rates,MATCH($A4,Exch_regions2,0),MATCH(KV$1,Exch_months2,0))</f>
        <v>123.26785714285714</v>
      </c>
      <c r="KX4" s="8">
        <v>4121468.75</v>
      </c>
      <c r="KY4" s="8">
        <f t="array" ref="KY4">KX4/INDEX(Exch_rates,MATCH($A4,Exch_regions2,0),MATCH(KX$1,Exch_months2,0))</f>
        <v>117.75624999999999</v>
      </c>
      <c r="KZ4" s="8">
        <v>3765500</v>
      </c>
      <c r="LA4" s="8">
        <f t="array" ref="LA4">KZ4/INDEX(Exch_rates,MATCH($A4,Exch_regions2,0),MATCH(KZ$1,Exch_months2,0))</f>
        <v>107.58571428571429</v>
      </c>
      <c r="LB4" s="8">
        <v>3355175</v>
      </c>
      <c r="LC4" s="8">
        <f t="array" ref="LC4">LB4/INDEX(Exch_rates,MATCH($A4,Exch_regions2,0),MATCH(LB$1,Exch_months2,0))</f>
        <v>95.862142857142857</v>
      </c>
      <c r="LD4" s="8">
        <v>3320500</v>
      </c>
      <c r="LE4" s="8">
        <f t="array" ref="LE4">LD4/INDEX(Exch_rates,MATCH($A4,Exch_regions2,0),MATCH(LD$1,Exch_months2,0))</f>
        <v>94.871428571428567</v>
      </c>
      <c r="LF4" s="8">
        <v>3447375</v>
      </c>
      <c r="LG4" s="8">
        <f t="array" ref="LG4">LF4/INDEX(Exch_rates,MATCH($A4,Exch_regions2,0),MATCH(LF$1,Exch_months2,0))</f>
        <v>98.496428571428567</v>
      </c>
      <c r="LH4" s="8">
        <v>3349375</v>
      </c>
      <c r="LI4" s="8">
        <f>LH4/INDEX(Exch_Rate_Data1,MATCH('Food Items CMB_Sorghum'!$A4,Exch_regions1,0),MATCH('Food Items CMB_Sorghum'!LH$1,exch_month4,0))</f>
        <v>95.696428571428569</v>
      </c>
      <c r="LJ4" s="41">
        <v>2839000</v>
      </c>
      <c r="LK4" s="8">
        <f>LJ4/INDEX(exch_Rate_Data2,MATCH('Food Items CMB_Sorghum'!$A4,Exch_regions1,0),MATCH('Food Items CMB_Sorghum'!LJ$1,exch_month5,0))</f>
        <v>81.114285714285714</v>
      </c>
      <c r="LL4" s="8">
        <v>3384250</v>
      </c>
      <c r="LM4" s="8">
        <f>LL4/INDEX(exch_Rate_Data3,MATCH('Food Items CMB_Sorghum'!$A4,Exch_regions1,0),MATCH('Food Items CMB_Sorghum'!LL$1,exch_month6,0))</f>
        <v>96.692857142857136</v>
      </c>
      <c r="LN4" s="7">
        <v>3396000</v>
      </c>
      <c r="LO4" s="7">
        <f>LN4/INDEX(Exchange_rate4,MATCH('Food Items CMB_Sorghum'!$A4,Exch_regions1,0),MATCH('Food Items CMB_Sorghum'!LN$1,exch_month7,0))</f>
        <v>101.67664670658682</v>
      </c>
      <c r="LP4" s="7">
        <v>3433000</v>
      </c>
      <c r="LQ4" s="7">
        <f>LP4/INDEX(Exchange_rate5,MATCH('Food Items CMB_Sorghum'!$A4,Exch_regions1,0),MATCH('Food Items CMB_Sorghum'!LP$1,exch_month8,0))</f>
        <v>96.704225352112672</v>
      </c>
      <c r="LR4" s="7">
        <v>3468750</v>
      </c>
      <c r="LS4" s="7">
        <f>LR4/INDEX(Exchange_rate6,MATCH('Food Items CMB_Sorghum'!$A4,Exch_regions1,0),MATCH('Food Items CMB_Sorghum'!LR$1,exch_month9,0))</f>
        <v>99.107142857142861</v>
      </c>
      <c r="LT4" s="7">
        <v>3493250</v>
      </c>
      <c r="LU4" s="7">
        <f>LT4/INDEX(Exchange_rate7,MATCH('Food Items CMB_Sorghum'!$A4,Exch_regions1,0),MATCH('Food Items CMB_Sorghum'!LT$1,exch_month10,0))</f>
        <v>99.807142857142864</v>
      </c>
      <c r="LV4" s="7">
        <v>3569375</v>
      </c>
      <c r="LW4" s="7">
        <f>LV4/INDEX(exchange_rates8,MATCH('Food Items CMB_Sorghum'!$A4,Exch_regions1,0),MATCH('Food Items CMB_Sorghum'!LV$1,exch_month11,0))</f>
        <v>100.54577464788733</v>
      </c>
      <c r="LX4" s="7">
        <v>3510250</v>
      </c>
      <c r="LY4" s="7">
        <f>LX4/INDEX(exchange_rates9,MATCH('Food Items CMB_Sorghum'!$A4,Exch_regions1,0),MATCH('Food Items CMB_Sorghum'!LX$1,exch_month12,0))</f>
        <v>98.880281690140848</v>
      </c>
      <c r="LZ4" s="7">
        <v>3339375</v>
      </c>
      <c r="MA4" s="7">
        <f>LZ4/INDEX(exchange_rates10,MATCH('Food Items CMB_Sorghum'!$A4,Exch_regions1,0),MATCH('Food Items CMB_Sorghum'!LZ$1,exch_month13,0))</f>
        <v>92.760416666666671</v>
      </c>
      <c r="MB4" s="7">
        <v>3498875</v>
      </c>
      <c r="MC4" s="7">
        <f>MB4/INDEX(exchange_rates11,MATCH('Food Items CMB_Sorghum'!$A4,Exch_regions1,0),MATCH('Food Items CMB_Sorghum'!MB$1,exch_month14,0))</f>
        <v>97.190972222222229</v>
      </c>
      <c r="MD4" s="7">
        <v>3494500</v>
      </c>
      <c r="ME4" s="7">
        <f>MD4/INDEX(exchange_rates12,MATCH('Food Items CMB_Sorghum'!$A4,Exch_regions1,0),MATCH('Food Items CMB_Sorghum'!MD$1,exch_month15,0))</f>
        <v>96.4</v>
      </c>
      <c r="MF4" s="7">
        <v>3510500</v>
      </c>
      <c r="MG4" s="7">
        <f>MF4/INDEX(exchange_rates13,MATCH('Food Items CMB_Sorghum'!$A4,Exch_regions1,0),MATCH('Food Items CMB_Sorghum'!MF$1,exch_month16,0))</f>
        <v>97.513888888888886</v>
      </c>
      <c r="MH4" s="7">
        <v>3482000</v>
      </c>
      <c r="MI4" s="7">
        <f>MH4/INDEX(exchange_rates14,MATCH('Food Items CMB_Sorghum'!$A4,Exch_regions1,0),MATCH('Food Items CMB_Sorghum'!MH$1,exch_month17,0))</f>
        <v>96.722222222222229</v>
      </c>
      <c r="MJ4" s="7">
        <v>3473000</v>
      </c>
      <c r="MK4" s="7">
        <f>MJ4/INDEX(exchange_rates15,MATCH('Food Items CMB_Sorghum'!$A4,Exch_regions1,0),MATCH('Food Items CMB_Sorghum'!MJ$1,exch_month18,0))</f>
        <v>96.472222222222229</v>
      </c>
      <c r="ML4" s="7">
        <v>3575500</v>
      </c>
      <c r="MM4" s="7">
        <f>ML4/INDEX(exchange_rates16,MATCH('Food Items CMB_Sorghum'!$A4,Exch_regions1,0),MATCH('Food Items CMB_Sorghum'!ML$1,exch_month19,0))</f>
        <v>99.319444444444443</v>
      </c>
      <c r="MN4" s="7">
        <v>3555500</v>
      </c>
      <c r="MO4" s="7">
        <f>MN4/INDEX(exchange_rates17,MATCH('Food Items CMB_Sorghum'!$A4,Exch_regions1,0),MATCH('Food Items CMB_Sorghum'!MN$1,exch_month20,0))</f>
        <v>97.410958904109592</v>
      </c>
      <c r="MP4" s="7">
        <v>3549500</v>
      </c>
      <c r="MQ4" s="7">
        <f>MP4/INDEX(exchange_rates18,MATCH('Food Items CMB_Sorghum'!$A4,Exch_regions1,0),MATCH('Food Items CMB_Sorghum'!MP$1,exch_month21,0))</f>
        <v>98.597222222222229</v>
      </c>
      <c r="MR4" s="7">
        <v>3689250</v>
      </c>
      <c r="MS4" s="7">
        <f>MR4/INDEX(exchange_rates19,MATCH('Food Items CMB_Sorghum'!$A4,Exch_regions1,0),MATCH('Food Items CMB_Sorghum'!MR$1,exch_month22,0))</f>
        <v>101.07534246575342</v>
      </c>
      <c r="MT4" s="40">
        <f t="shared" ref="MT4:MU20" si="0">AVERAGE(IB4,IZ4,JX4,KV4,LT4)</f>
        <v>3202743.625</v>
      </c>
      <c r="MU4" s="40">
        <f t="shared" si="0"/>
        <v>94.445478487161694</v>
      </c>
    </row>
    <row r="5" spans="1:359" x14ac:dyDescent="0.25">
      <c r="A5" s="14" t="s">
        <v>2</v>
      </c>
      <c r="B5" s="7">
        <v>3768062.5</v>
      </c>
      <c r="C5" s="8">
        <f t="array" ref="C5">B5/INDEX(Exch_rates,MATCH($A5,Exch_regions2,0),MATCH(B$1,Exch_months2,0))</f>
        <v>121.55040322580645</v>
      </c>
      <c r="D5" s="7">
        <v>4228000</v>
      </c>
      <c r="E5" s="8">
        <f t="array" ref="E5">D5/INDEX(Exch_rates,MATCH($A5,Exch_regions2,0),MATCH(D$1,Exch_months2,0))</f>
        <v>136.38709677419354</v>
      </c>
      <c r="F5" s="7">
        <v>4402125</v>
      </c>
      <c r="G5" s="8">
        <f t="array" ref="G5">F5/INDEX(Exch_rates,MATCH($A5,Exch_regions2,0),MATCH(F$1,Exch_months2,0))</f>
        <v>140.86799999999999</v>
      </c>
      <c r="H5" s="7">
        <v>4742250</v>
      </c>
      <c r="I5" s="8">
        <f t="array" ref="I5">H5/INDEX(Exch_rates,MATCH($A5,Exch_regions2,0),MATCH(H$1,Exch_months2,0))</f>
        <v>148.42723004694835</v>
      </c>
      <c r="J5" s="7">
        <v>3963500</v>
      </c>
      <c r="K5" s="8">
        <f t="array" ref="K5">J5/INDEX(Exch_rates,MATCH($A5,Exch_regions2,0),MATCH(J$1,Exch_months2,0))</f>
        <v>123.859375</v>
      </c>
      <c r="L5" s="7">
        <v>4133625</v>
      </c>
      <c r="M5" s="8">
        <f t="array" ref="M5">L5/INDEX(Exch_rates,MATCH($A5,Exch_regions2,0),MATCH(L$1,Exch_months2,0))</f>
        <v>130.19291338582678</v>
      </c>
      <c r="N5" s="7">
        <v>4377812.5</v>
      </c>
      <c r="O5" s="8">
        <f t="array" ref="O5">N5/INDEX(Exch_rates,MATCH($A5,Exch_regions2,0),MATCH(N$1,Exch_months2,0))</f>
        <v>136.806640625</v>
      </c>
      <c r="P5" s="7">
        <v>4383900</v>
      </c>
      <c r="Q5" s="8">
        <f t="array" ref="Q5">P5/INDEX(Exch_rates,MATCH($A5,Exch_regions2,0),MATCH(P$1,Exch_months2,0))</f>
        <v>141.41612903225806</v>
      </c>
      <c r="R5" s="7">
        <v>4250875</v>
      </c>
      <c r="S5" s="8">
        <f t="array" ref="S5">R5/INDEX(Exch_rates,MATCH($A5,Exch_regions2,0),MATCH(R$1,Exch_months2,0))</f>
        <v>137.125</v>
      </c>
      <c r="T5" s="7">
        <v>4280750</v>
      </c>
      <c r="U5" s="8">
        <f t="array" ref="U5">T5/INDEX(Exch_rates,MATCH($A5,Exch_regions2,0),MATCH(T$1,Exch_months2,0))</f>
        <v>142.69166666666666</v>
      </c>
      <c r="V5" s="7">
        <v>4333375</v>
      </c>
      <c r="W5" s="8">
        <f t="array" ref="W5">V5/INDEX(Exch_rates,MATCH($A5,Exch_regions2,0),MATCH(V$1,Exch_months2,0))</f>
        <v>149.42672413793105</v>
      </c>
      <c r="X5" s="7">
        <v>4359375</v>
      </c>
      <c r="Y5" s="8">
        <f t="array" ref="Y5">X5/INDEX(Exch_rates,MATCH($A5,Exch_regions2,0),MATCH(X$1,Exch_months2,0))</f>
        <v>160.71428571428572</v>
      </c>
      <c r="Z5" s="15">
        <v>4202000</v>
      </c>
      <c r="AA5" s="8">
        <f t="array" ref="AA5">Z5/INDEX(Exch_rates,MATCH($A5,Exch_regions2,0),MATCH(Z$1,Exch_months2,0))</f>
        <v>158.56603773584905</v>
      </c>
      <c r="AB5" s="7">
        <v>4077250</v>
      </c>
      <c r="AC5" s="8">
        <f t="array" ref="AC5">AB5/INDEX(Exch_rates,MATCH($A5,Exch_regions2,0),MATCH(AB$1,Exch_months2,0))</f>
        <v>163.09</v>
      </c>
      <c r="AD5" s="7">
        <v>3746000</v>
      </c>
      <c r="AE5" s="8">
        <f t="array" ref="AE5">AD5/INDEX(Exch_rates,MATCH($A5,Exch_regions2,0),MATCH(AD$1,Exch_months2,0))</f>
        <v>156.08333333333334</v>
      </c>
      <c r="AF5" s="7">
        <v>3676500</v>
      </c>
      <c r="AG5" s="8">
        <f t="array" ref="AG5">AF5/INDEX(Exch_rates,MATCH($A5,Exch_regions2,0),MATCH(AF$1,Exch_months2,0))</f>
        <v>156.78038379530918</v>
      </c>
      <c r="AH5" s="7">
        <v>3460000</v>
      </c>
      <c r="AI5" s="8">
        <f t="array" ref="AI5">AH5/INDEX(Exch_rates,MATCH($A5,Exch_regions2,0),MATCH(AH$1,Exch_months2,0))</f>
        <v>151.67123287671234</v>
      </c>
      <c r="AJ5" s="7">
        <v>3590625</v>
      </c>
      <c r="AK5" s="8">
        <f t="array" ref="AK5">AJ5/INDEX(Exch_rates,MATCH($A5,Exch_regions2,0),MATCH(AJ$1,Exch_months2,0))</f>
        <v>159.58333333333334</v>
      </c>
      <c r="AL5" s="7">
        <v>3469187.5</v>
      </c>
      <c r="AM5" s="8">
        <f t="array" ref="AM5">AL5/INDEX(Exch_rates,MATCH($A5,Exch_regions2,0),MATCH(AL$1,Exch_months2,0))</f>
        <v>170.26687116564418</v>
      </c>
      <c r="AN5" s="7">
        <v>3511500</v>
      </c>
      <c r="AO5" s="8">
        <f t="array" ref="AO5">AN5/INDEX(Exch_rates,MATCH($A5,Exch_regions2,0),MATCH(AN$1,Exch_months2,0))</f>
        <v>172.87384615384616</v>
      </c>
      <c r="AP5" s="7">
        <v>3111250</v>
      </c>
      <c r="AQ5" s="8">
        <f t="array" ref="AQ5">AP5/INDEX(Exch_rates,MATCH($A5,Exch_regions2,0),MATCH(AP$1,Exch_months2,0))</f>
        <v>153.64197530864197</v>
      </c>
      <c r="AR5" s="7">
        <v>2893650</v>
      </c>
      <c r="AS5" s="8">
        <f t="array" ref="AS5">AR5/INDEX(Exch_rates,MATCH($A5,Exch_regions2,0),MATCH(AR$1,Exch_months2,0))</f>
        <v>142.61458846722525</v>
      </c>
      <c r="AT5" s="7">
        <v>3130625</v>
      </c>
      <c r="AU5" s="8">
        <f t="array" ref="AU5">AT5/INDEX(Exch_rates,MATCH($A5,Exch_regions2,0),MATCH(AT$1,Exch_months2,0))</f>
        <v>151.05548854041012</v>
      </c>
      <c r="AV5" s="7">
        <v>3199200</v>
      </c>
      <c r="AW5" s="8">
        <f t="array" ref="AW5">AV5/INDEX(Exch_rates,MATCH($A5,Exch_regions2,0),MATCH(AV$1,Exch_months2,0))</f>
        <v>151.62085308056871</v>
      </c>
      <c r="AX5" s="7">
        <v>3193250</v>
      </c>
      <c r="AY5" s="8">
        <f t="array" ref="AY5">AX5/INDEX(Exch_rates,MATCH($A5,Exch_regions2,0),MATCH(AX$1,Exch_months2,0))</f>
        <v>150.71386430678467</v>
      </c>
      <c r="AZ5" s="7">
        <v>3174750</v>
      </c>
      <c r="BA5" s="8">
        <f t="array" ref="BA5">AZ5/INDEX(Exch_rates,MATCH($A5,Exch_regions2,0),MATCH(AZ$1,Exch_months2,0))</f>
        <v>149.48793407886993</v>
      </c>
      <c r="BB5" s="7">
        <v>3183125</v>
      </c>
      <c r="BC5" s="8">
        <f t="array" ref="BC5">BB5/INDEX(Exch_rates,MATCH($A5,Exch_regions2,0),MATCH(BB$1,Exch_months2,0))</f>
        <v>161.68253968253967</v>
      </c>
      <c r="BD5" s="7">
        <v>3104800</v>
      </c>
      <c r="BE5" s="8">
        <f t="array" ref="BE5">BD5/INDEX(Exch_rates,MATCH($A5,Exch_regions2,0),MATCH(BD$1,Exch_months2,0))</f>
        <v>154.93013972055888</v>
      </c>
      <c r="BF5" s="7">
        <v>2961750</v>
      </c>
      <c r="BG5" s="8">
        <f t="array" ref="BG5">BF5/INDEX(Exch_rates,MATCH($A5,Exch_regions2,0),MATCH(BF$1,Exch_months2,0))</f>
        <v>146.25925925925927</v>
      </c>
      <c r="BH5" s="7">
        <v>2961125</v>
      </c>
      <c r="BI5" s="8">
        <f t="array" ref="BI5">BH5/INDEX(Exch_rates,MATCH($A5,Exch_regions2,0),MATCH(BH$1,Exch_months2,0))</f>
        <v>146.54500463965357</v>
      </c>
      <c r="BJ5" s="7">
        <v>2961950</v>
      </c>
      <c r="BK5" s="8">
        <f t="array" ref="BK5">BJ5/INDEX(Exch_rates,MATCH($A5,Exch_regions2,0),MATCH(BJ$1,Exch_months2,0))</f>
        <v>146.70381376919266</v>
      </c>
      <c r="BL5" s="7">
        <v>3038937.5</v>
      </c>
      <c r="BM5" s="8">
        <f t="array" ref="BM5">BL5/INDEX(Exch_rates,MATCH($A5,Exch_regions2,0),MATCH(BL$1,Exch_months2,0))</f>
        <v>151.94687500000001</v>
      </c>
      <c r="BN5" s="7">
        <v>3003300</v>
      </c>
      <c r="BO5" s="8">
        <f t="array" ref="BO5">BN5/INDEX(Exch_rates,MATCH($A5,Exch_regions2,0),MATCH(BN$1,Exch_months2,0))</f>
        <v>150.7302383939774</v>
      </c>
      <c r="BP5" s="7">
        <v>2959250</v>
      </c>
      <c r="BQ5" s="8">
        <f t="array" ref="BQ5">BP5/INDEX(Exch_rates,MATCH($A5,Exch_regions2,0),MATCH(BP$1,Exch_months2,0))</f>
        <v>149.1275590551181</v>
      </c>
      <c r="BR5" s="7">
        <v>2971500</v>
      </c>
      <c r="BS5" s="8">
        <f t="array" ref="BS5">BR5/INDEX(Exch_rates,MATCH($A5,Exch_regions2,0),MATCH(BR$1,Exch_months2,0))</f>
        <v>149.04075235109718</v>
      </c>
      <c r="BT5" s="7">
        <v>3134400</v>
      </c>
      <c r="BU5" s="8">
        <f t="array" ref="BU5">BT5/INDEX(Exch_rates,MATCH($A5,Exch_regions2,0),MATCH(BT$1,Exch_months2,0))</f>
        <v>156.13449564134496</v>
      </c>
      <c r="BV5" s="7">
        <v>3125750</v>
      </c>
      <c r="BW5" s="8">
        <f t="array" ref="BW5">BV5/INDEX(Exch_rates,MATCH($A5,Exch_regions2,0),MATCH(BV$1,Exch_months2,0))</f>
        <v>155.75210214886329</v>
      </c>
      <c r="BX5" s="7">
        <v>3127000</v>
      </c>
      <c r="BY5" s="8">
        <f t="array" ref="BY5">BX5/INDEX(Exch_rates,MATCH($A5,Exch_regions2,0),MATCH(BX$1,Exch_months2,0))</f>
        <v>155.62052877138413</v>
      </c>
      <c r="BZ5" s="7">
        <v>3128250</v>
      </c>
      <c r="CA5" s="8">
        <f t="array" ref="CA5">BZ5/INDEX(Exch_rates,MATCH($A5,Exch_regions2,0),MATCH(BZ$1,Exch_months2,0))</f>
        <v>155.82814445828146</v>
      </c>
      <c r="CB5" s="7">
        <v>3128500</v>
      </c>
      <c r="CC5" s="8">
        <f t="array" ref="CC5">CB5/INDEX(Exch_rates,MATCH($A5,Exch_regions2,0),MATCH(CB$1,Exch_months2,0))</f>
        <v>155.74362165525824</v>
      </c>
      <c r="CD5" s="7">
        <v>3129750</v>
      </c>
      <c r="CE5" s="8">
        <f t="array" ref="CE5">CD5/INDEX(Exch_rates,MATCH($A5,Exch_regions2,0),MATCH(CD$1,Exch_months2,0))</f>
        <v>155.37077257213775</v>
      </c>
      <c r="CF5" s="7">
        <v>3137875</v>
      </c>
      <c r="CG5" s="8">
        <f t="array" ref="CG5">CF5/INDEX(Exch_rates,MATCH($A5,Exch_regions2,0),MATCH(CF$1,Exch_months2,0))</f>
        <v>155.43653250773994</v>
      </c>
      <c r="CH5" s="7">
        <v>3246250</v>
      </c>
      <c r="CI5" s="8">
        <f t="array" ref="CI5">CH5/INDEX(Exch_rates,MATCH($A5,Exch_regions2,0),MATCH(CH$1,Exch_months2,0))</f>
        <v>160.11097410604194</v>
      </c>
      <c r="CJ5" s="7">
        <v>3364812.5</v>
      </c>
      <c r="CK5" s="8">
        <f t="array" ref="CK5">CJ5/INDEX(Exch_rates,MATCH($A5,Exch_regions2,0),MATCH(CJ$1,Exch_months2,0))</f>
        <v>166.16358024691357</v>
      </c>
      <c r="CL5" s="7">
        <v>3525000</v>
      </c>
      <c r="CM5" s="8">
        <f t="array" ref="CM5">CL5/INDEX(Exch_rates,MATCH($A5,Exch_regions2,0),MATCH(CL$1,Exch_months2,0))</f>
        <v>174.67789890981169</v>
      </c>
      <c r="CN5" s="7">
        <v>3634718.75</v>
      </c>
      <c r="CO5" s="8">
        <f t="array" ref="CO5">CN5/INDEX(Exch_rates,MATCH($A5,Exch_regions2,0),MATCH(CN$1,Exch_months2,0))</f>
        <v>179.49228395061729</v>
      </c>
      <c r="CP5" s="7">
        <v>3531937.5</v>
      </c>
      <c r="CQ5" s="8">
        <f t="array" ref="CQ5">CP5/INDEX(Exch_rates,MATCH($A5,Exch_regions2,0),MATCH(CP$1,Exch_months2,0))</f>
        <v>174.41666666666666</v>
      </c>
      <c r="CR5" s="7">
        <v>3627450</v>
      </c>
      <c r="CS5" s="8">
        <f t="array" ref="CS5">CR5/INDEX(Exch_rates,MATCH($A5,Exch_regions2,0),MATCH(CR$1,Exch_months2,0))</f>
        <v>179.39910979228486</v>
      </c>
      <c r="CT5" s="7">
        <v>3513031.25</v>
      </c>
      <c r="CU5" s="8">
        <f t="array" ref="CU5">CT5/INDEX(Exch_rates,MATCH($A5,Exch_regions2,0),MATCH(CT$1,Exch_months2,0))</f>
        <v>173.48302469135803</v>
      </c>
      <c r="CV5" s="7">
        <v>3534750</v>
      </c>
      <c r="CW5" s="8">
        <f t="array" ref="CW5">CV5/INDEX(Exch_rates,MATCH($A5,Exch_regions2,0),MATCH(CV$1,Exch_months2,0))</f>
        <v>174.23290203327173</v>
      </c>
      <c r="CX5" s="7">
        <v>3602600</v>
      </c>
      <c r="CY5" s="8">
        <f t="array" ref="CY5">CX5/INDEX(Exch_rates,MATCH($A5,Exch_regions2,0),MATCH(CX$1,Exch_months2,0))</f>
        <v>177.90617283950618</v>
      </c>
      <c r="CZ5" s="7">
        <v>3637750</v>
      </c>
      <c r="DA5" s="8">
        <f t="array" ref="DA5">CZ5/INDEX(Exch_rates,MATCH($A5,Exch_regions2,0),MATCH(CZ$1,Exch_months2,0))</f>
        <v>179.14435210834102</v>
      </c>
      <c r="DB5" s="7">
        <v>3613125</v>
      </c>
      <c r="DC5" s="8">
        <f t="array" ref="DC5">DB5/INDEX(Exch_rates,MATCH($A5,Exch_regions2,0),MATCH(DB$1,Exch_months2,0))</f>
        <v>178.42592592592592</v>
      </c>
      <c r="DD5" s="7">
        <v>3523000</v>
      </c>
      <c r="DE5" s="8">
        <f t="array" ref="DE5">DD5/INDEX(Exch_rates,MATCH($A5,Exch_regions2,0),MATCH(DD$1,Exch_months2,0))</f>
        <v>173.97530864197532</v>
      </c>
      <c r="DF5" s="7">
        <v>3419843.75</v>
      </c>
      <c r="DG5" s="8">
        <f t="array" ref="DG5">DF5/INDEX(Exch_rates,MATCH($A5,Exch_regions2,0),MATCH(DF$1,Exch_months2,0))</f>
        <v>168.88117283950618</v>
      </c>
      <c r="DH5" s="7">
        <v>3482712.5</v>
      </c>
      <c r="DI5" s="8">
        <f t="array" ref="DI5">DH5/INDEX(Exch_rates,MATCH($A5,Exch_regions2,0),MATCH(DH$1,Exch_months2,0))</f>
        <v>170.51223990208078</v>
      </c>
      <c r="DJ5" s="7">
        <v>3470953.125</v>
      </c>
      <c r="DK5" s="8">
        <f t="array" ref="DK5">DJ5/INDEX(Exch_rates,MATCH($A5,Exch_regions2,0),MATCH(DJ$1,Exch_months2,0))</f>
        <v>167.57770066385032</v>
      </c>
      <c r="DL5" s="7">
        <v>3552359.375</v>
      </c>
      <c r="DM5" s="8">
        <f t="array" ref="DM5">DL5/INDEX(Exch_rates,MATCH($A5,Exch_regions2,0),MATCH(DL$1,Exch_months2,0))</f>
        <v>168.60797982794423</v>
      </c>
      <c r="DN5" s="7">
        <v>3526687.5</v>
      </c>
      <c r="DO5" s="8">
        <f t="array" ref="DO5">DN5/INDEX(Exch_rates,MATCH($A5,Exch_regions2,0),MATCH(DN$1,Exch_months2,0))</f>
        <v>163.31982633863964</v>
      </c>
      <c r="DP5" s="7">
        <v>3702515.625</v>
      </c>
      <c r="DQ5" s="8">
        <f t="array" ref="DQ5">DP5/INDEX(Exch_rates,MATCH($A5,Exch_regions2,0),MATCH(DP$1,Exch_months2,0))</f>
        <v>173.21710526315789</v>
      </c>
      <c r="DR5" s="7">
        <v>3707734.375</v>
      </c>
      <c r="DS5" s="8">
        <f t="array" ref="DS5">DR5/INDEX(Exch_rates,MATCH($A5,Exch_regions2,0),MATCH(DR$1,Exch_months2,0))</f>
        <v>174.48161764705881</v>
      </c>
      <c r="DT5" s="7">
        <v>3803600</v>
      </c>
      <c r="DU5" s="8">
        <f t="array" ref="DU5">DT5/INDEX(Exch_rates,MATCH($A5,Exch_regions2,0),MATCH(DT$1,Exch_months2,0))</f>
        <v>177.32400932400932</v>
      </c>
      <c r="DV5" s="7">
        <v>3777984.375</v>
      </c>
      <c r="DW5" s="8">
        <f t="array" ref="DW5">DV5/INDEX(Exch_rates,MATCH($A5,Exch_regions2,0),MATCH(DV$1,Exch_months2,0))</f>
        <v>172.21581196581195</v>
      </c>
      <c r="DX5" s="7">
        <v>3824593.75</v>
      </c>
      <c r="DY5" s="8">
        <f t="array" ref="DY5">DX5/INDEX(Exch_rates,MATCH($A5,Exch_regions2,0),MATCH(DX$1,Exch_months2,0))</f>
        <v>172.61918194640339</v>
      </c>
      <c r="DZ5" s="7">
        <v>3689650</v>
      </c>
      <c r="EA5" s="8">
        <f t="array" ref="EA5">DZ5/INDEX(Exch_rates,MATCH($A5,Exch_regions2,0),MATCH(DZ$1,Exch_months2,0))</f>
        <v>163.25884955752213</v>
      </c>
      <c r="EB5" s="7">
        <v>3616500</v>
      </c>
      <c r="EC5" s="8">
        <f t="array" ref="EC5">EB5/INDEX(Exch_rates,MATCH($A5,Exch_regions2,0),MATCH(EB$1,Exch_months2,0))</f>
        <v>160.73333333333332</v>
      </c>
      <c r="ED5" s="7">
        <v>3536375</v>
      </c>
      <c r="EE5" s="8">
        <f t="array" ref="EE5">ED5/INDEX(Exch_rates,MATCH($A5,Exch_regions2,0),MATCH(ED$1,Exch_months2,0))</f>
        <v>157.17222222222222</v>
      </c>
      <c r="EF5" s="7">
        <v>3540575</v>
      </c>
      <c r="EG5" s="8">
        <f t="array" ref="EG5">EF5/INDEX(Exch_rates,MATCH($A5,Exch_regions2,0),MATCH(EF$1,Exch_months2,0))</f>
        <v>155.62967032967032</v>
      </c>
      <c r="EH5" s="7">
        <v>3543125</v>
      </c>
      <c r="EI5" s="8">
        <f t="array" ref="EI5">EH5/INDEX(Exch_rates,MATCH($A5,Exch_regions2,0),MATCH(EH$1,Exch_months2,0))</f>
        <v>154.04891304347825</v>
      </c>
      <c r="EJ5" s="7">
        <v>3641975</v>
      </c>
      <c r="EK5" s="8">
        <f t="array" ref="EK5">EJ5/INDEX(Exch_rates,MATCH($A5,Exch_regions2,0),MATCH(EJ$1,Exch_months2,0))</f>
        <v>155.63995726495727</v>
      </c>
      <c r="EL5" s="7">
        <v>3643218.75</v>
      </c>
      <c r="EM5" s="8">
        <f t="array" ref="EM5">EL5/INDEX(Exch_rates,MATCH($A5,Exch_regions2,0),MATCH(EL$1,Exch_months2,0))</f>
        <v>151.9986962190352</v>
      </c>
      <c r="EN5" s="7">
        <v>3798187.5</v>
      </c>
      <c r="EO5" s="8">
        <f t="array" ref="EO5">EN5/INDEX(Exch_rates,MATCH($A5,Exch_regions2,0),MATCH(EN$1,Exch_months2,0))</f>
        <v>155.82307692307691</v>
      </c>
      <c r="EP5" s="7">
        <v>3946662.5</v>
      </c>
      <c r="EQ5" s="8">
        <f t="array" ref="EQ5">EP5/INDEX(Exch_rates,MATCH($A5,Exch_regions2,0),MATCH(EP$1,Exch_months2,0))</f>
        <v>165.82615546218489</v>
      </c>
      <c r="ER5" s="7">
        <v>4151390.625</v>
      </c>
      <c r="ES5" s="8">
        <f t="array" ref="ES5">ER5/INDEX(Exch_rates,MATCH($A5,Exch_regions2,0),MATCH(ER$1,Exch_months2,0))</f>
        <v>169.87787723785166</v>
      </c>
      <c r="ET5" s="7">
        <v>4375453.125</v>
      </c>
      <c r="EU5" s="8">
        <f t="array" ref="EU5">ET5/INDEX(Exch_rates,MATCH($A5,Exch_regions2,0),MATCH(ET$1,Exch_months2,0))</f>
        <v>169.09963768115941</v>
      </c>
      <c r="EV5" s="7">
        <v>4354843.75</v>
      </c>
      <c r="EW5" s="8">
        <f t="array" ref="EW5">EV5/INDEX(Exch_rates,MATCH($A5,Exch_regions2,0),MATCH(EV$1,Exch_months2,0))</f>
        <v>165.11255924170615</v>
      </c>
      <c r="EX5" s="19">
        <v>4488125</v>
      </c>
      <c r="EY5" s="8">
        <f t="array" ref="EY5">EX5/INDEX(Exch_rates,MATCH($A5,Exch_regions2,0),MATCH(EX$1,Exch_months2,0))</f>
        <v>166.80603948896632</v>
      </c>
      <c r="EZ5" s="19">
        <v>4331453.125</v>
      </c>
      <c r="FA5" s="8">
        <f t="array" ref="FA5">EZ5/INDEX(Exch_rates,MATCH($A5,Exch_regions2,0),MATCH(EZ$1,Exch_months2,0))</f>
        <v>160.42418981481481</v>
      </c>
      <c r="FB5" s="19">
        <v>4258037.5</v>
      </c>
      <c r="FC5" s="8">
        <f t="array" ref="FC5">FB5/INDEX(Exch_rates,MATCH($A5,Exch_regions2,0),MATCH(FB$1,Exch_months2,0))</f>
        <v>156.54549632352942</v>
      </c>
      <c r="FD5" s="19">
        <v>4604437.5</v>
      </c>
      <c r="FE5" s="8">
        <f t="array" ref="FE5">FD5/INDEX(Exch_rates,MATCH($A5,Exch_regions2,0),MATCH(FD$1,Exch_months2,0))</f>
        <v>167.43409090909091</v>
      </c>
      <c r="FF5" s="19">
        <v>4585062.5</v>
      </c>
      <c r="FG5" s="8">
        <f t="array" ref="FG5">FF5/INDEX(Exch_rates,MATCH($A5,Exch_regions2,0),MATCH(FF$1,Exch_months2,0))</f>
        <v>175.92565947242207</v>
      </c>
      <c r="FH5" s="19">
        <v>4567025</v>
      </c>
      <c r="FI5" s="8">
        <f t="array" ref="FI5">FH5/INDEX(Exch_rates,MATCH($A5,Exch_regions2,0),MATCH(FH$1,Exch_months2,0))</f>
        <v>180.87227722772278</v>
      </c>
      <c r="FJ5" s="19">
        <v>4534296.875</v>
      </c>
      <c r="FK5" s="8">
        <f t="array" ref="FK5">FJ5/INDEX(Exch_rates,MATCH($A5,Exch_regions2,0),MATCH(FJ$1,Exch_months2,0))</f>
        <v>178.69150246305418</v>
      </c>
      <c r="FL5" s="19">
        <v>4552906.25</v>
      </c>
      <c r="FM5" s="8">
        <f t="array" ref="FM5">FL5/INDEX(Exch_rates,MATCH($A5,Exch_regions2,0),MATCH(FL$1,Exch_months2,0))</f>
        <v>175.11177884615384</v>
      </c>
      <c r="FN5" s="19">
        <v>4455550</v>
      </c>
      <c r="FO5" s="8">
        <f t="array" ref="FO5">FN5/INDEX(Exch_rates,MATCH($A5,Exch_regions2,0),MATCH(FN$1,Exch_months2,0))</f>
        <v>172.36170212765958</v>
      </c>
      <c r="FP5" s="19">
        <v>4454406.25</v>
      </c>
      <c r="FQ5" s="8">
        <f t="array" ref="FQ5">FP5/INDEX(Exch_rates,MATCH($A5,Exch_regions2,0),MATCH(FP$1,Exch_months2,0))</f>
        <v>172.15096618357487</v>
      </c>
      <c r="FR5" s="19">
        <v>4599125</v>
      </c>
      <c r="FS5" s="8">
        <f t="array" ref="FS5">FR5/INDEX(Exch_rates,MATCH($A5,Exch_regions2,0),MATCH(FR$1,Exch_months2,0))</f>
        <v>171.13023255813954</v>
      </c>
      <c r="FT5" s="19">
        <v>4203525</v>
      </c>
      <c r="FU5" s="8">
        <f t="array" ref="FU5">FT5/INDEX(Exch_rates,MATCH($A5,Exch_regions2,0),MATCH(FT$1,Exch_months2,0))</f>
        <v>154.25779816513761</v>
      </c>
      <c r="FV5" s="19">
        <v>4188781.25</v>
      </c>
      <c r="FW5" s="8">
        <f t="array" ref="FW5">FV5/INDEX(Exch_rates,MATCH($A5,Exch_regions2,0),MATCH(FV$1,Exch_months2,0))</f>
        <v>153.71674311926606</v>
      </c>
      <c r="FX5" s="19">
        <v>4089406.25</v>
      </c>
      <c r="FY5" s="8">
        <f t="array" ref="FY5">FX5/INDEX(Exch_rates,MATCH($A5,Exch_regions2,0),MATCH(FX$1,Exch_months2,0))</f>
        <v>150.06995412844037</v>
      </c>
      <c r="FZ5" s="19">
        <v>4229412.5</v>
      </c>
      <c r="GA5" s="8">
        <f t="array" ref="GA5">FZ5/INDEX(Exch_rates,MATCH($A5,Exch_regions2,0),MATCH(FZ$1,Exch_months2,0))</f>
        <v>147.36628919860627</v>
      </c>
      <c r="GB5" s="19">
        <v>4233718.75</v>
      </c>
      <c r="GC5" s="8">
        <f t="array" ref="GC5">GB5/INDEX(Exch_rates,MATCH($A5,Exch_regions2,0),MATCH(GB$1,Exch_months2,0))</f>
        <v>144.12659574468086</v>
      </c>
      <c r="GD5" s="19">
        <v>4263812.5</v>
      </c>
      <c r="GE5" s="8">
        <f t="array" ref="GE5">GD5/INDEX(Exch_rates,MATCH($A5,Exch_regions2,0),MATCH(GD$1,Exch_months2,0))</f>
        <v>142.42379958246346</v>
      </c>
      <c r="GF5" s="19">
        <v>4354975</v>
      </c>
      <c r="GG5" s="8">
        <f t="array" ref="GG5">GF5/INDEX(Exch_rates,MATCH($A5,Exch_regions2,0),MATCH(GF$1,Exch_months2,0))</f>
        <v>143.72854785478549</v>
      </c>
      <c r="GH5" s="19">
        <v>4539781.25</v>
      </c>
      <c r="GI5" s="8">
        <f t="array" ref="GI5">GH5/INDEX(Exch_rates,MATCH($A5,Exch_regions2,0),MATCH(GH$1,Exch_months2,0))</f>
        <v>147.33569979716023</v>
      </c>
      <c r="GJ5" s="19">
        <v>4612062.5</v>
      </c>
      <c r="GK5" s="8">
        <f t="array" ref="GK5">GJ5/INDEX(Exch_rates,MATCH($A5,Exch_regions2,0),MATCH(GJ$1,Exch_months2,0))</f>
        <v>147.58600000000001</v>
      </c>
      <c r="GL5" s="19">
        <v>4484593.75</v>
      </c>
      <c r="GM5" s="8">
        <f t="array" ref="GM5">GL5/INDEX(Exch_rates,MATCH($A5,Exch_regions2,0),MATCH(GL$1,Exch_months2,0))</f>
        <v>146.43571428571428</v>
      </c>
      <c r="GN5" s="19">
        <v>4450406.25</v>
      </c>
      <c r="GO5" s="8">
        <f t="array" ref="GO5">GN5/INDEX(Exch_rates,MATCH($A5,Exch_regions2,0),MATCH(GN$1,Exch_months2,0))</f>
        <v>145.61656441717793</v>
      </c>
      <c r="GP5" s="19">
        <v>4591968.75</v>
      </c>
      <c r="GQ5" s="8">
        <f t="array" ref="GQ5">GP5/INDEX(Exch_rates,MATCH($A5,Exch_regions2,0),MATCH(GP$1,Exch_months2,0))</f>
        <v>151.80061983471074</v>
      </c>
      <c r="GR5" s="19">
        <v>4587500</v>
      </c>
      <c r="GS5" s="8">
        <f t="array" ref="GS5">GR5/INDEX(Exch_rates,MATCH($A5,Exch_regions2,0),MATCH(GR$1,Exch_months2,0))</f>
        <v>151.65289256198346</v>
      </c>
      <c r="GT5" s="19">
        <v>4546312.5</v>
      </c>
      <c r="GU5" s="8">
        <f t="array" ref="GU5">GT5/INDEX(Exch_rates,MATCH($A5,Exch_regions2,0),MATCH(GT$1,Exch_months2,0))</f>
        <v>149.0594262295082</v>
      </c>
      <c r="GV5" s="19">
        <v>4235859.375</v>
      </c>
      <c r="GW5" s="8">
        <f t="array" ref="GW5">GV5/INDEX(Exch_rates,MATCH($A5,Exch_regions2,0),MATCH(GV$1,Exch_months2,0))</f>
        <v>136.640625</v>
      </c>
      <c r="GX5" s="19">
        <v>4250200</v>
      </c>
      <c r="GY5" s="8">
        <f t="array" ref="GY5">GX5/INDEX(Exch_rates,MATCH($A5,Exch_regions2,0),MATCH(GX$1,Exch_months2,0))</f>
        <v>135.7891373801917</v>
      </c>
      <c r="GZ5" s="19">
        <v>4186375</v>
      </c>
      <c r="HA5" s="8">
        <f t="array" ref="HA5">GZ5/INDEX(Exch_rates,MATCH($A5,Exch_regions2,0),MATCH(GZ$1,Exch_months2,0))</f>
        <v>129.3088803088803</v>
      </c>
      <c r="HB5" s="19">
        <v>4252375</v>
      </c>
      <c r="HC5" s="8">
        <f t="array" ref="HC5">HB5/INDEX(Exch_rates,MATCH($A5,Exch_regions2,0),MATCH(HB$1,Exch_months2,0))</f>
        <v>130.84230769230768</v>
      </c>
      <c r="HD5" s="19">
        <v>4447343.75</v>
      </c>
      <c r="HE5" s="8">
        <f t="array" ref="HE5">HD5/INDEX(Exch_rates,MATCH($A5,Exch_regions2,0),MATCH(HD$1,Exch_months2,0))</f>
        <v>136.84134615384616</v>
      </c>
      <c r="HF5" s="19">
        <v>4553062.5</v>
      </c>
      <c r="HG5" s="8">
        <f t="array" ref="HG5">HF5/INDEX(Exch_rates,MATCH($A5,Exch_regions2,0),MATCH(HF$1,Exch_months2,0))</f>
        <v>140.09423076923076</v>
      </c>
      <c r="HH5" s="19">
        <v>4644312.5</v>
      </c>
      <c r="HI5" s="8">
        <f t="array" ref="HI5">HH5/INDEX(Exch_rates,MATCH($A5,Exch_regions2,0),MATCH(HH$1,Exch_months2,0))</f>
        <v>142.90192307692308</v>
      </c>
      <c r="HJ5" s="19">
        <v>4651750</v>
      </c>
      <c r="HK5" s="8">
        <f t="array" ref="HK5">HJ5/INDEX(Exch_rates,MATCH($A5,Exch_regions2,0),MATCH(HJ$1,Exch_months2,0))</f>
        <v>143.13076923076923</v>
      </c>
      <c r="HL5" s="19">
        <v>4642062.5</v>
      </c>
      <c r="HM5" s="8">
        <f t="array" ref="HM5">HL5/INDEX(Exch_rates,MATCH($A5,Exch_regions2,0),MATCH(HL$1,Exch_months2,0))</f>
        <v>139.34896810506567</v>
      </c>
      <c r="HN5" s="8">
        <v>4729156.25</v>
      </c>
      <c r="HO5" s="8">
        <f t="array" ref="HO5">HN5/INDEX(Exch_rates,MATCH($A5,Exch_regions2,0),MATCH(HN$1,Exch_months2,0))</f>
        <v>137.82604735883424</v>
      </c>
      <c r="HP5" s="8">
        <v>4912234.375</v>
      </c>
      <c r="HQ5" s="8">
        <f t="array" ref="HQ5">HP5/INDEX(Exch_rates,MATCH($A5,Exch_regions2,0),MATCH(HP$1,Exch_months2,0))</f>
        <v>137.88728070175438</v>
      </c>
      <c r="HR5" s="8">
        <v>4938265.625</v>
      </c>
      <c r="HS5" s="8">
        <f t="array" ref="HS5">HR5/INDEX(Exch_rates,MATCH($A5,Exch_regions2,0),MATCH(HR$1,Exch_months2,0))</f>
        <v>138.13330419580419</v>
      </c>
      <c r="HT5" s="8">
        <v>4860225</v>
      </c>
      <c r="HU5" s="8">
        <f t="array" ref="HU5">HT5/INDEX(Exch_rates,MATCH($A5,Exch_regions2,0),MATCH(HT$1,Exch_months2,0))</f>
        <v>133.70632737276478</v>
      </c>
      <c r="HV5" s="8">
        <v>4814218.75</v>
      </c>
      <c r="HW5" s="8">
        <f t="array" ref="HW5">HV5/INDEX(Exch_rates,MATCH($A5,Exch_regions2,0),MATCH(HV$1,Exch_months2,0))</f>
        <v>130.99914965986395</v>
      </c>
      <c r="HX5" s="8">
        <v>4820275</v>
      </c>
      <c r="HY5" s="8">
        <f t="array" ref="HY5">HX5/INDEX(Exch_rates,MATCH($A5,Exch_regions2,0),MATCH(HX$1,Exch_months2,0))</f>
        <v>131.16394557823131</v>
      </c>
      <c r="HZ5" s="8">
        <v>4873437.5</v>
      </c>
      <c r="IA5" s="8">
        <f t="array" ref="IA5">HZ5/INDEX(Exch_rates,MATCH($A5,Exch_regions2,0),MATCH(HZ$1,Exch_months2,0))</f>
        <v>131.93739424703892</v>
      </c>
      <c r="IB5" s="8">
        <v>5016000</v>
      </c>
      <c r="IC5" s="8">
        <f t="array" ref="IC5">IB5/INDEX(Exch_rates,MATCH($A5,Exch_regions2,0),MATCH(IB$1,Exch_months2,0))</f>
        <v>131.7114479462756</v>
      </c>
      <c r="ID5" s="8">
        <v>5037500</v>
      </c>
      <c r="IE5" s="8">
        <f t="array" ref="IE5">ID5/INDEX(Exch_rates,MATCH($A5,Exch_regions2,0),MATCH(ID$1,Exch_months2,0))</f>
        <v>131.69934640522877</v>
      </c>
      <c r="IF5" s="8">
        <v>5026468.75</v>
      </c>
      <c r="IG5" s="8">
        <f t="array" ref="IG5">IF5/INDEX(Exch_rates,MATCH($A5,Exch_regions2,0),MATCH(IF$1,Exch_months2,0))</f>
        <v>142.34247787610619</v>
      </c>
      <c r="IH5" s="8">
        <v>4993015.625</v>
      </c>
      <c r="II5" s="8">
        <f t="array" ref="II5">IH5/INDEX(Exch_rates,MATCH($A5,Exch_regions2,0),MATCH(IH$1,Exch_months2,0))</f>
        <v>127.21058917197452</v>
      </c>
      <c r="IJ5" s="8">
        <v>5088968.75</v>
      </c>
      <c r="IK5" s="8">
        <f t="array" ref="IK5">IJ5/INDEX(Exch_rates,MATCH($A5,Exch_regions2,0),MATCH(IJ$1,Exch_months2,0))</f>
        <v>130.4863782051282</v>
      </c>
      <c r="IL5" s="8">
        <v>5324775</v>
      </c>
      <c r="IM5" s="8">
        <f t="array" ref="IM5">IL5/INDEX(Exch_rates,MATCH($A5,Exch_regions2,0),MATCH(IL$1,Exch_months2,0))</f>
        <v>135.66305732484076</v>
      </c>
      <c r="IN5" s="8">
        <v>5393515.625</v>
      </c>
      <c r="IO5" s="8">
        <f t="array" ref="IO5">IN5/INDEX(Exch_rates,MATCH($A5,Exch_regions2,0),MATCH(IN$1,Exch_months2,0))</f>
        <v>136.54469936708861</v>
      </c>
      <c r="IP5" s="8">
        <v>5304525</v>
      </c>
      <c r="IQ5" s="8">
        <f t="array" ref="IQ5">IP5/INDEX(Exch_rates,MATCH($A5,Exch_regions2,0),MATCH(IP$1,Exch_months2,0))</f>
        <v>131.30012376237624</v>
      </c>
      <c r="IR5" s="8">
        <v>5268187.5</v>
      </c>
      <c r="IS5" s="8">
        <f t="array" ref="IS5">IR5/INDEX(Exch_rates,MATCH($A5,Exch_regions2,0),MATCH(IR$1,Exch_months2,0))</f>
        <v>130.0787037037037</v>
      </c>
      <c r="IT5" s="8">
        <v>5272921.875</v>
      </c>
      <c r="IU5" s="8">
        <f t="array" ref="IU5">IT5/INDEX(Exch_rates,MATCH($A5,Exch_regions2,0),MATCH(IT$1,Exch_months2,0))</f>
        <v>129.00114678899084</v>
      </c>
      <c r="IV5" s="34">
        <v>5310312.5</v>
      </c>
      <c r="IW5" s="8">
        <f t="array" ref="IW5">IV5/INDEX(Exch_rates,MATCH($A5,Exch_regions2,0),MATCH(IV$1,Exch_months2,0))</f>
        <v>129.51981707317074</v>
      </c>
      <c r="IX5" s="8">
        <v>5464187.5</v>
      </c>
      <c r="IY5" s="8">
        <f t="array" ref="IY5">IX5/INDEX(Exch_rates,MATCH($A5,Exch_regions2,0),MATCH(IX$1,Exch_months2,0))</f>
        <v>124.18607954545455</v>
      </c>
      <c r="IZ5" s="8">
        <v>5516812.5</v>
      </c>
      <c r="JA5" s="8">
        <f t="array" ref="JA5">IZ5/INDEX(Exch_rates,MATCH($A5,Exch_regions2,0),MATCH(IZ$1,Exch_months2,0))</f>
        <v>125.38210227272727</v>
      </c>
      <c r="JB5" s="8">
        <v>5835725</v>
      </c>
      <c r="JC5" s="8">
        <f t="array" ref="JC5">JB5/INDEX(Exch_rates,MATCH($A5,Exch_regions2,0),MATCH(JB$1,Exch_months2,0))</f>
        <v>138.94583333333333</v>
      </c>
      <c r="JD5" s="8">
        <v>6420062.5</v>
      </c>
      <c r="JE5" s="8">
        <f t="array" ref="JE5">JD5/INDEX(Exch_rates,MATCH($A5,Exch_regions2,0),MATCH(JD$1,Exch_months2,0))</f>
        <v>152.85863095238096</v>
      </c>
      <c r="JF5" s="8">
        <v>6428375</v>
      </c>
      <c r="JG5" s="8">
        <f t="array" ref="JG5">JF5/INDEX(Exch_rates,MATCH($A5,Exch_regions2,0),MATCH(JF$1,Exch_months2,0))</f>
        <v>153.05654761904762</v>
      </c>
      <c r="JH5" s="8">
        <v>6485656.25</v>
      </c>
      <c r="JI5" s="8">
        <f t="array" ref="JI5">JH5/INDEX(Exch_rates,MATCH($A5,Exch_regions2,0),MATCH(JH$1,Exch_months2,0))</f>
        <v>154.4203869047619</v>
      </c>
      <c r="JJ5" s="8">
        <v>6633750</v>
      </c>
      <c r="JK5" s="8">
        <f t="array" ref="JK5">JJ5/INDEX(Exch_rates,MATCH($A5,Exch_regions2,0),MATCH(JJ$1,Exch_months2,0))</f>
        <v>157.94642857142858</v>
      </c>
      <c r="JL5" s="8">
        <v>6782125</v>
      </c>
      <c r="JM5" s="8">
        <f t="array" ref="JM5">JL5/INDEX(Exch_rates,MATCH($A5,Exch_regions2,0),MATCH(JL$1,Exch_months2,0))</f>
        <v>161.47916666666666</v>
      </c>
      <c r="JN5" s="8">
        <v>6815350</v>
      </c>
      <c r="JO5" s="8">
        <f t="array" ref="JO5">JN5/INDEX(Exch_rates,MATCH($A5,Exch_regions2,0),MATCH(JN$1,Exch_months2,0))</f>
        <v>162.27023809523808</v>
      </c>
      <c r="JP5" s="8">
        <v>7070437.5</v>
      </c>
      <c r="JQ5" s="8">
        <f t="array" ref="JQ5">JP5/INDEX(Exch_rates,MATCH($A5,Exch_regions2,0),MATCH(JP$1,Exch_months2,0))</f>
        <v>168.34375</v>
      </c>
      <c r="JR5" s="8">
        <v>7257218.75</v>
      </c>
      <c r="JS5" s="8">
        <f t="array" ref="JS5">JR5/INDEX(Exch_rates,MATCH($A5,Exch_regions2,0),MATCH(JR$1,Exch_months2,0))</f>
        <v>172.79092261904762</v>
      </c>
      <c r="JT5" s="8">
        <v>7687450</v>
      </c>
      <c r="JU5" s="8">
        <f t="array" ref="JU5">JT5/INDEX(Exch_rates,MATCH($A5,Exch_regions2,0),MATCH(JT$1,Exch_months2,0))</f>
        <v>183.03452380952382</v>
      </c>
      <c r="JV5" s="8">
        <v>7891625</v>
      </c>
      <c r="JW5" s="8">
        <f t="array" ref="JW5">JV5/INDEX(Exch_rates,MATCH($A5,Exch_regions2,0),MATCH(JV$1,Exch_months2,0))</f>
        <v>187.89583333333334</v>
      </c>
      <c r="JX5" s="8">
        <v>7698500</v>
      </c>
      <c r="JY5" s="8">
        <f t="array" ref="JY5">JX5/INDEX(Exch_rates,MATCH($A5,Exch_regions2,0),MATCH(JX$1,Exch_months2,0))</f>
        <v>183.29761904761904</v>
      </c>
      <c r="JZ5" s="8">
        <v>7525031.25</v>
      </c>
      <c r="KA5" s="8">
        <f t="array" ref="KA5">JZ5/INDEX(Exch_rates,MATCH($A5,Exch_regions2,0),MATCH(JZ$1,Exch_months2,0))</f>
        <v>178.9543697978597</v>
      </c>
      <c r="KB5" s="8">
        <v>7511625</v>
      </c>
      <c r="KC5" s="8">
        <f t="array" ref="KC5">KB5/INDEX(Exch_rates,MATCH($A5,Exch_regions2,0),MATCH(KB$1,Exch_months2,0))</f>
        <v>178.84821428571428</v>
      </c>
      <c r="KD5" s="8">
        <v>6938325</v>
      </c>
      <c r="KE5" s="8">
        <f t="array" ref="KE5">KD5/INDEX(Exch_rates,MATCH($A5,Exch_regions2,0),MATCH(KD$1,Exch_months2,0))</f>
        <v>165.19821428571427</v>
      </c>
      <c r="KF5" s="8">
        <v>6875718.75</v>
      </c>
      <c r="KG5" s="8">
        <f t="array" ref="KG5">KF5/INDEX(Exch_rates,MATCH($A5,Exch_regions2,0),MATCH(KF$1,Exch_months2,0))</f>
        <v>163.70758928571428</v>
      </c>
      <c r="KH5" s="8">
        <v>6836000</v>
      </c>
      <c r="KI5" s="8">
        <f t="array" ref="KI5">KH5/INDEX(Exch_rates,MATCH($A5,Exch_regions2,0),MATCH(KH$1,Exch_months2,0))</f>
        <v>162.76190476190476</v>
      </c>
      <c r="KJ5" s="8">
        <v>6648406.25</v>
      </c>
      <c r="KK5" s="8">
        <f t="array" ref="KK5">KJ5/INDEX(Exch_rates,MATCH($A5,Exch_regions2,0),MATCH(KJ$1,Exch_months2,0))</f>
        <v>158.2953869047619</v>
      </c>
      <c r="KL5" s="8">
        <v>6313750</v>
      </c>
      <c r="KM5" s="8">
        <f t="array" ref="KM5">KL5/INDEX(Exch_rates,MATCH($A5,Exch_regions2,0),MATCH(KL$1,Exch_months2,0))</f>
        <v>150.32738095238096</v>
      </c>
      <c r="KN5" s="8">
        <v>6158500</v>
      </c>
      <c r="KO5" s="8">
        <f t="array" ref="KO5">KN5/INDEX(Exch_rates,MATCH($A5,Exch_regions2,0),MATCH(KN$1,Exch_months2,0))</f>
        <v>146.63095238095238</v>
      </c>
      <c r="KP5" s="8">
        <v>6148650</v>
      </c>
      <c r="KQ5" s="8">
        <f t="array" ref="KQ5">KP5/INDEX(Exch_rates,MATCH($A5,Exch_regions2,0),MATCH(KP$1,Exch_months2,0))</f>
        <v>146.39642857142857</v>
      </c>
      <c r="KR5" s="8">
        <v>6158968.75</v>
      </c>
      <c r="KS5" s="8">
        <f t="array" ref="KS5">KR5/INDEX(Exch_rates,MATCH($A5,Exch_regions2,0),MATCH(KR$1,Exch_months2,0))</f>
        <v>146.6421130952381</v>
      </c>
      <c r="KT5" s="8">
        <v>6115156.25</v>
      </c>
      <c r="KU5" s="8">
        <f t="array" ref="KU5">KT5/INDEX(Exch_rates,MATCH($A5,Exch_regions2,0),MATCH(KT$1,Exch_months2,0))</f>
        <v>145.59895833333334</v>
      </c>
      <c r="KV5" s="8">
        <v>6507575</v>
      </c>
      <c r="KW5" s="8">
        <f t="array" ref="KW5">KV5/INDEX(Exch_rates,MATCH($A5,Exch_regions2,0),MATCH(KV$1,Exch_months2,0))</f>
        <v>154.94226190476189</v>
      </c>
      <c r="KX5" s="8">
        <v>6485406.25</v>
      </c>
      <c r="KY5" s="8">
        <f t="array" ref="KY5">KX5/INDEX(Exch_rates,MATCH($A5,Exch_regions2,0),MATCH(KX$1,Exch_months2,0))</f>
        <v>154.41443452380952</v>
      </c>
      <c r="KZ5" s="8">
        <v>6651640.625</v>
      </c>
      <c r="LA5" s="8">
        <f t="array" ref="LA5">KZ5/INDEX(Exch_rates,MATCH($A5,Exch_regions2,0),MATCH(KZ$1,Exch_months2,0))</f>
        <v>158.37239583333334</v>
      </c>
      <c r="LB5" s="8">
        <v>7020650</v>
      </c>
      <c r="LC5" s="8">
        <f t="array" ref="LC5">LB5/INDEX(Exch_rates,MATCH($A5,Exch_regions2,0),MATCH(LB$1,Exch_months2,0))</f>
        <v>167.15833333333333</v>
      </c>
      <c r="LD5" s="8">
        <v>7032125</v>
      </c>
      <c r="LE5" s="8">
        <f t="array" ref="LE5">LD5/INDEX(Exch_rates,MATCH($A5,Exch_regions2,0),MATCH(LD$1,Exch_months2,0))</f>
        <v>167.43154761904762</v>
      </c>
      <c r="LF5" s="8">
        <v>6983968.75</v>
      </c>
      <c r="LG5" s="8">
        <f t="array" ref="LG5">LF5/INDEX(Exch_rates,MATCH($A5,Exch_regions2,0),MATCH(LF$1,Exch_months2,0))</f>
        <v>166.28497023809524</v>
      </c>
      <c r="LH5" s="8">
        <v>7005075</v>
      </c>
      <c r="LI5" s="8">
        <f>LH5/INDEX(Exch_Rate_Data1,MATCH('Food Items CMB_Sorghum'!$A5,Exch_regions1,0),MATCH('Food Items CMB_Sorghum'!LH$1,exch_month4,0))</f>
        <v>166.78749999999999</v>
      </c>
      <c r="LJ5" s="41">
        <v>6580265.625</v>
      </c>
      <c r="LK5" s="8">
        <f>LJ5/INDEX(exch_Rate_Data2,MATCH('Food Items CMB_Sorghum'!$A5,Exch_regions1,0),MATCH('Food Items CMB_Sorghum'!LJ$1,exch_month5,0))</f>
        <v>156.67299107142858</v>
      </c>
      <c r="LL5" s="8">
        <v>6149453.125</v>
      </c>
      <c r="LM5" s="8">
        <f>LL5/INDEX(exch_Rate_Data3,MATCH('Food Items CMB_Sorghum'!$A5,Exch_regions1,0),MATCH('Food Items CMB_Sorghum'!LL$1,exch_month6,0))</f>
        <v>146.4155505952381</v>
      </c>
      <c r="LN5" s="7">
        <v>6007775</v>
      </c>
      <c r="LO5" s="7">
        <f>LN5/INDEX(Exchange_rate4,MATCH('Food Items CMB_Sorghum'!$A5,Exch_regions1,0),MATCH('Food Items CMB_Sorghum'!LN$1,exch_month7,0))</f>
        <v>143.04226190476192</v>
      </c>
      <c r="LP5" s="7">
        <v>6070875</v>
      </c>
      <c r="LQ5" s="7">
        <f>LP5/INDEX(Exchange_rate5,MATCH('Food Items CMB_Sorghum'!$A5,Exch_regions1,0),MATCH('Food Items CMB_Sorghum'!LP$1,exch_month8,0))</f>
        <v>144.54464285714286</v>
      </c>
      <c r="LR5" s="7">
        <v>6007512.5</v>
      </c>
      <c r="LS5" s="7">
        <f>LR5/INDEX(Exchange_rate6,MATCH('Food Items CMB_Sorghum'!$A5,Exch_regions1,0),MATCH('Food Items CMB_Sorghum'!LR$1,exch_month9,0))</f>
        <v>143.03601190476189</v>
      </c>
      <c r="LT5" s="7">
        <v>6063812.5</v>
      </c>
      <c r="LU5" s="7">
        <f>LT5/INDEX(Exchange_rate7,MATCH('Food Items CMB_Sorghum'!$A5,Exch_regions1,0),MATCH('Food Items CMB_Sorghum'!LT$1,exch_month10,0))</f>
        <v>144.3764880952381</v>
      </c>
      <c r="LV5" s="7">
        <v>6431812.5</v>
      </c>
      <c r="LW5" s="7">
        <f>LV5/INDEX(exchange_rates8,MATCH('Food Items CMB_Sorghum'!$A5,Exch_regions1,0),MATCH('Food Items CMB_Sorghum'!LV$1,exch_month11,0))</f>
        <v>153.13839285714286</v>
      </c>
      <c r="LX5" s="7">
        <v>6797537.5</v>
      </c>
      <c r="LY5" s="7">
        <f>LX5/INDEX(exchange_rates9,MATCH('Food Items CMB_Sorghum'!$A5,Exch_regions1,0),MATCH('Food Items CMB_Sorghum'!LX$1,exch_month12,0))</f>
        <v>161.84613095238095</v>
      </c>
      <c r="LZ5" s="7">
        <v>7189468.75</v>
      </c>
      <c r="MA5" s="7">
        <f>LZ5/INDEX(exchange_rates10,MATCH('Food Items CMB_Sorghum'!$A5,Exch_regions1,0),MATCH('Food Items CMB_Sorghum'!LZ$1,exch_month13,0))</f>
        <v>171.17782738095238</v>
      </c>
      <c r="MB5" s="7">
        <v>7230187.5</v>
      </c>
      <c r="MC5" s="7">
        <f>MB5/INDEX(exchange_rates11,MATCH('Food Items CMB_Sorghum'!$A5,Exch_regions1,0),MATCH('Food Items CMB_Sorghum'!MB$1,exch_month14,0))</f>
        <v>172.14732142857142</v>
      </c>
      <c r="MD5" s="7">
        <v>7157175</v>
      </c>
      <c r="ME5" s="7">
        <f>MD5/INDEX(exchange_rates12,MATCH('Food Items CMB_Sorghum'!$A5,Exch_regions1,0),MATCH('Food Items CMB_Sorghum'!MD$1,exch_month15,0))</f>
        <v>170.40892857142856</v>
      </c>
      <c r="MF5" s="7">
        <v>7315006.25</v>
      </c>
      <c r="MG5" s="7">
        <f>MF5/INDEX(exchange_rates13,MATCH('Food Items CMB_Sorghum'!$A5,Exch_regions1,0),MATCH('Food Items CMB_Sorghum'!MF$1,exch_month16,0))</f>
        <v>174.16681547619046</v>
      </c>
      <c r="MH5" s="7">
        <v>7169093.75</v>
      </c>
      <c r="MI5" s="7">
        <f>MH5/INDEX(exchange_rates14,MATCH('Food Items CMB_Sorghum'!$A5,Exch_regions1,0),MATCH('Food Items CMB_Sorghum'!MH$1,exch_month17,0))</f>
        <v>170.69270833333334</v>
      </c>
      <c r="MJ5" s="7">
        <v>6802075</v>
      </c>
      <c r="MK5" s="7">
        <f>MJ5/INDEX(exchange_rates15,MATCH('Food Items CMB_Sorghum'!$A5,Exch_regions1,0),MATCH('Food Items CMB_Sorghum'!MJ$1,exch_month18,0))</f>
        <v>161.95416666666668</v>
      </c>
      <c r="ML5" s="7">
        <v>6902312.5</v>
      </c>
      <c r="MM5" s="7">
        <f>ML5/INDEX(exchange_rates16,MATCH('Food Items CMB_Sorghum'!$A5,Exch_regions1,0),MATCH('Food Items CMB_Sorghum'!ML$1,exch_month19,0))</f>
        <v>164.3407738095238</v>
      </c>
      <c r="MN5" s="7">
        <v>6703593.75</v>
      </c>
      <c r="MO5" s="7">
        <f>MN5/INDEX(exchange_rates17,MATCH('Food Items CMB_Sorghum'!$A5,Exch_regions1,0),MATCH('Food Items CMB_Sorghum'!MN$1,exch_month20,0))</f>
        <v>159.609375</v>
      </c>
      <c r="MP5" s="7">
        <v>6880200</v>
      </c>
      <c r="MQ5" s="7">
        <f>MP5/INDEX(exchange_rates18,MATCH('Food Items CMB_Sorghum'!$A5,Exch_regions1,0),MATCH('Food Items CMB_Sorghum'!MP$1,exch_month21,0))</f>
        <v>163.81428571428572</v>
      </c>
      <c r="MR5" s="7">
        <v>7042093.75</v>
      </c>
      <c r="MS5" s="7">
        <f>MR5/INDEX(exchange_rates19,MATCH('Food Items CMB_Sorghum'!$A5,Exch_regions1,0),MATCH('Food Items CMB_Sorghum'!MR$1,exch_month22,0))</f>
        <v>167.6688988095238</v>
      </c>
      <c r="MT5" s="40">
        <f t="shared" si="0"/>
        <v>6160540</v>
      </c>
      <c r="MU5" s="40">
        <f t="shared" si="0"/>
        <v>147.94198385332439</v>
      </c>
    </row>
    <row r="6" spans="1:359" x14ac:dyDescent="0.25">
      <c r="A6" s="14" t="s">
        <v>3</v>
      </c>
      <c r="B6" s="7">
        <v>3742277.5</v>
      </c>
      <c r="C6" s="8">
        <f t="array" ref="C6">B6/INDEX(Exch_rates,MATCH($A6,Exch_regions2,0),MATCH(B$1,Exch_months2,0))</f>
        <v>122.69762295081968</v>
      </c>
      <c r="D6" s="7">
        <v>4251965</v>
      </c>
      <c r="E6" s="8">
        <f t="array" ref="E6">D6/INDEX(Exch_rates,MATCH($A6,Exch_regions2,0),MATCH(D$1,Exch_months2,0))</f>
        <v>138.27528455284553</v>
      </c>
      <c r="F6" s="7">
        <v>4322715</v>
      </c>
      <c r="G6" s="8">
        <f t="array" ref="G6">F6/INDEX(Exch_rates,MATCH($A6,Exch_regions2,0),MATCH(F$1,Exch_months2,0))</f>
        <v>139.44241935483871</v>
      </c>
      <c r="H6" s="7">
        <v>4411640</v>
      </c>
      <c r="I6" s="8">
        <f t="array" ref="I6">H6/INDEX(Exch_rates,MATCH($A6,Exch_regions2,0),MATCH(H$1,Exch_months2,0))</f>
        <v>139.60886075949367</v>
      </c>
      <c r="J6" s="7">
        <v>3565625</v>
      </c>
      <c r="K6" s="8">
        <f t="array" ref="K6">J6/INDEX(Exch_rates,MATCH($A6,Exch_regions2,0),MATCH(J$1,Exch_months2,0))</f>
        <v>115.02016129032258</v>
      </c>
      <c r="L6" s="7">
        <v>3752437.5</v>
      </c>
      <c r="M6" s="8">
        <f t="array" ref="M6">L6/INDEX(Exch_rates,MATCH($A6,Exch_regions2,0),MATCH(L$1,Exch_months2,0))</f>
        <v>119.125</v>
      </c>
      <c r="N6" s="7">
        <v>3969587.5</v>
      </c>
      <c r="O6" s="8">
        <f t="array" ref="O6">N6/INDEX(Exch_rates,MATCH($A6,Exch_regions2,0),MATCH(N$1,Exch_months2,0))</f>
        <v>126.01865079365079</v>
      </c>
      <c r="P6" s="7">
        <v>4056137.5</v>
      </c>
      <c r="Q6" s="8">
        <f t="array" ref="Q6">P6/INDEX(Exch_rates,MATCH($A6,Exch_regions2,0),MATCH(P$1,Exch_months2,0))</f>
        <v>133.42557565789474</v>
      </c>
      <c r="R6" s="7">
        <v>4292687.5</v>
      </c>
      <c r="S6" s="8">
        <f t="array" ref="S6">R6/INDEX(Exch_rates,MATCH($A6,Exch_regions2,0),MATCH(R$1,Exch_months2,0))</f>
        <v>138.47379032258064</v>
      </c>
      <c r="T6" s="7">
        <v>4324500</v>
      </c>
      <c r="U6" s="8">
        <f t="array" ref="U6">T6/INDEX(Exch_rates,MATCH($A6,Exch_regions2,0),MATCH(T$1,Exch_months2,0))</f>
        <v>141.78688524590163</v>
      </c>
      <c r="V6" s="7">
        <v>4274062.5</v>
      </c>
      <c r="W6" s="8">
        <f t="array" ref="W6">V6/INDEX(Exch_rates,MATCH($A6,Exch_regions2,0),MATCH(V$1,Exch_months2,0))</f>
        <v>149.96710526315789</v>
      </c>
      <c r="X6" s="7">
        <v>3871812.5</v>
      </c>
      <c r="Y6" s="8">
        <f t="array" ref="Y6">X6/INDEX(Exch_rates,MATCH($A6,Exch_regions2,0),MATCH(X$1,Exch_months2,0))</f>
        <v>140.79318181818181</v>
      </c>
      <c r="Z6" s="15">
        <v>3672437.5</v>
      </c>
      <c r="AA6" s="8">
        <f t="array" ref="AA6">Z6/INDEX(Exch_rates,MATCH($A6,Exch_regions2,0),MATCH(Z$1,Exch_months2,0))</f>
        <v>141.24759615384616</v>
      </c>
      <c r="AB6" s="7">
        <v>3235812.5</v>
      </c>
      <c r="AC6" s="8">
        <f t="array" ref="AC6">AB6/INDEX(Exch_rates,MATCH($A6,Exch_regions2,0),MATCH(AB$1,Exch_months2,0))</f>
        <v>129.4325</v>
      </c>
      <c r="AD6" s="7">
        <v>3473250</v>
      </c>
      <c r="AE6" s="8">
        <f t="array" ref="AE6">AD6/INDEX(Exch_rates,MATCH($A6,Exch_regions2,0),MATCH(AD$1,Exch_months2,0))</f>
        <v>159.68965517241378</v>
      </c>
      <c r="AF6" s="7">
        <v>3575437.5</v>
      </c>
      <c r="AG6" s="8">
        <f t="array" ref="AG6">AF6/INDEX(Exch_rates,MATCH($A6,Exch_regions2,0),MATCH(AF$1,Exch_months2,0))</f>
        <v>148.9765625</v>
      </c>
      <c r="AH6" s="7">
        <v>3570750</v>
      </c>
      <c r="AI6" s="8">
        <f t="array" ref="AI6">AH6/INDEX(Exch_rates,MATCH($A6,Exch_regions2,0),MATCH(AH$1,Exch_months2,0))</f>
        <v>148.78125</v>
      </c>
      <c r="AJ6" s="7">
        <v>3795250</v>
      </c>
      <c r="AK6" s="8">
        <f t="array" ref="AK6">AJ6/INDEX(Exch_rates,MATCH($A6,Exch_regions2,0),MATCH(AJ$1,Exch_months2,0))</f>
        <v>164.11891891891892</v>
      </c>
      <c r="AL6" s="7">
        <v>3920500</v>
      </c>
      <c r="AM6" s="8">
        <f t="array" ref="AM6">AL6/INDEX(Exch_rates,MATCH($A6,Exch_regions2,0),MATCH(AL$1,Exch_months2,0))</f>
        <v>180.2528735632184</v>
      </c>
      <c r="AN6" s="7">
        <v>3894562.5</v>
      </c>
      <c r="AO6" s="8">
        <f t="array" ref="AO6">AN6/INDEX(Exch_rates,MATCH($A6,Exch_regions2,0),MATCH(AN$1,Exch_months2,0))</f>
        <v>184.35798816568047</v>
      </c>
      <c r="AP6" s="7">
        <v>3790750</v>
      </c>
      <c r="AQ6" s="8">
        <f t="array" ref="AQ6">AP6/INDEX(Exch_rates,MATCH($A6,Exch_regions2,0),MATCH(AP$1,Exch_months2,0))</f>
        <v>180.51190476190476</v>
      </c>
      <c r="AR6" s="7">
        <v>3530500</v>
      </c>
      <c r="AS6" s="8">
        <f t="array" ref="AS6">AR6/INDEX(Exch_rates,MATCH($A6,Exch_regions2,0),MATCH(AR$1,Exch_months2,0))</f>
        <v>168.11904761904762</v>
      </c>
      <c r="AT6" s="7">
        <v>3388500</v>
      </c>
      <c r="AU6" s="8">
        <f t="array" ref="AU6">AT6/INDEX(Exch_rates,MATCH($A6,Exch_regions2,0),MATCH(AT$1,Exch_months2,0))</f>
        <v>161.35714285714286</v>
      </c>
      <c r="AV6" s="7">
        <v>3297950</v>
      </c>
      <c r="AW6" s="8">
        <f t="array" ref="AW6">AV6/INDEX(Exch_rates,MATCH($A6,Exch_regions2,0),MATCH(AV$1,Exch_months2,0))</f>
        <v>156.30094786729859</v>
      </c>
      <c r="AX6" s="7">
        <v>3474875</v>
      </c>
      <c r="AY6" s="8">
        <f t="array" ref="AY6">AX6/INDEX(Exch_rates,MATCH($A6,Exch_regions2,0),MATCH(AX$1,Exch_months2,0))</f>
        <v>163.52352941176471</v>
      </c>
      <c r="AZ6" s="7">
        <v>3585250</v>
      </c>
      <c r="BA6" s="8">
        <f t="array" ref="BA6">AZ6/INDEX(Exch_rates,MATCH($A6,Exch_regions2,0),MATCH(AZ$1,Exch_months2,0))</f>
        <v>170.72619047619048</v>
      </c>
      <c r="BB6" s="7">
        <v>3315000</v>
      </c>
      <c r="BC6" s="8">
        <f t="array" ref="BC6">BB6/INDEX(Exch_rates,MATCH($A6,Exch_regions2,0),MATCH(BB$1,Exch_months2,0))</f>
        <v>168.91719745222929</v>
      </c>
      <c r="BD6" s="7">
        <v>3160900</v>
      </c>
      <c r="BE6" s="8">
        <f t="array" ref="BE6">BD6/INDEX(Exch_rates,MATCH($A6,Exch_regions2,0),MATCH(BD$1,Exch_months2,0))</f>
        <v>154.3408203125</v>
      </c>
      <c r="BF6" s="7">
        <v>2904937.5</v>
      </c>
      <c r="BG6" s="8">
        <f t="array" ref="BG6">BF6/INDEX(Exch_rates,MATCH($A6,Exch_regions2,0),MATCH(BF$1,Exch_months2,0))</f>
        <v>141.70426829268294</v>
      </c>
      <c r="BH6" s="7">
        <v>3351750</v>
      </c>
      <c r="BI6" s="8">
        <f t="array" ref="BI6">BH6/INDEX(Exch_rates,MATCH($A6,Exch_regions2,0),MATCH(BH$1,Exch_months2,0))</f>
        <v>163.5</v>
      </c>
      <c r="BJ6" s="7">
        <v>3367850</v>
      </c>
      <c r="BK6" s="8">
        <f t="array" ref="BK6">BJ6/INDEX(Exch_rates,MATCH($A6,Exch_regions2,0),MATCH(BJ$1,Exch_months2,0))</f>
        <v>163.64674441205054</v>
      </c>
      <c r="BL6" s="7">
        <v>3611800</v>
      </c>
      <c r="BM6" s="8">
        <f t="array" ref="BM6">BL6/INDEX(Exch_rates,MATCH($A6,Exch_regions2,0),MATCH(BL$1,Exch_months2,0))</f>
        <v>178.80198019801981</v>
      </c>
      <c r="BN6" s="7">
        <v>3677687.5</v>
      </c>
      <c r="BO6" s="8">
        <f t="array" ref="BO6">BN6/INDEX(Exch_rates,MATCH($A6,Exch_regions2,0),MATCH(BN$1,Exch_months2,0))</f>
        <v>181.6141975308642</v>
      </c>
      <c r="BP6" s="7">
        <v>3598500</v>
      </c>
      <c r="BQ6" s="8">
        <f t="array" ref="BQ6">BP6/INDEX(Exch_rates,MATCH($A6,Exch_regions2,0),MATCH(BP$1,Exch_months2,0))</f>
        <v>179.92500000000001</v>
      </c>
      <c r="BR6" s="7">
        <v>3435437.5</v>
      </c>
      <c r="BS6" s="8">
        <f t="array" ref="BS6">BR6/INDEX(Exch_rates,MATCH($A6,Exch_regions2,0),MATCH(BR$1,Exch_months2,0))</f>
        <v>171.77187499999999</v>
      </c>
      <c r="BT6" s="7">
        <v>3413125</v>
      </c>
      <c r="BU6" s="8">
        <f t="array" ref="BU6">BT6/INDEX(Exch_rates,MATCH($A6,Exch_regions2,0),MATCH(BT$1,Exch_months2,0))</f>
        <v>170.65625</v>
      </c>
      <c r="BV6" s="7">
        <v>3262875</v>
      </c>
      <c r="BW6" s="8">
        <f t="array" ref="BW6">BV6/INDEX(Exch_rates,MATCH($A6,Exch_regions2,0),MATCH(BV$1,Exch_months2,0))</f>
        <v>163.14375000000001</v>
      </c>
      <c r="BX6" s="7">
        <v>3396125</v>
      </c>
      <c r="BY6" s="8">
        <f t="array" ref="BY6">BX6/INDEX(Exch_rates,MATCH($A6,Exch_regions2,0),MATCH(BX$1,Exch_months2,0))</f>
        <v>169.80625000000001</v>
      </c>
      <c r="BZ6" s="7">
        <v>3413500</v>
      </c>
      <c r="CA6" s="8">
        <f t="array" ref="CA6">BZ6/INDEX(Exch_rates,MATCH($A6,Exch_regions2,0),MATCH(BZ$1,Exch_months2,0))</f>
        <v>168.98514851485149</v>
      </c>
      <c r="CB6" s="7">
        <v>3404000</v>
      </c>
      <c r="CC6" s="8">
        <f t="array" ref="CC6">CB6/INDEX(Exch_rates,MATCH($A6,Exch_regions2,0),MATCH(CB$1,Exch_months2,0))</f>
        <v>166.86274509803923</v>
      </c>
      <c r="CD6" s="7">
        <v>3468625</v>
      </c>
      <c r="CE6" s="8">
        <f t="array" ref="CE6">CD6/INDEX(Exch_rates,MATCH($A6,Exch_regions2,0),MATCH(CD$1,Exch_months2,0))</f>
        <v>170.86822660098522</v>
      </c>
      <c r="CF6" s="7">
        <v>3534250</v>
      </c>
      <c r="CG6" s="8">
        <f t="array" ref="CG6">CF6/INDEX(Exch_rates,MATCH($A6,Exch_regions2,0),MATCH(CF$1,Exch_months2,0))</f>
        <v>174.96287128712871</v>
      </c>
      <c r="CH6" s="7">
        <v>3392500</v>
      </c>
      <c r="CI6" s="8">
        <f t="array" ref="CI6">CH6/INDEX(Exch_rates,MATCH($A6,Exch_regions2,0),MATCH(CH$1,Exch_months2,0))</f>
        <v>168.99128268991282</v>
      </c>
      <c r="CJ6" s="7">
        <v>3253875</v>
      </c>
      <c r="CK6" s="8">
        <f t="array" ref="CK6">CJ6/INDEX(Exch_rates,MATCH($A6,Exch_regions2,0),MATCH(CJ$1,Exch_months2,0))</f>
        <v>162.08592777085929</v>
      </c>
      <c r="CL6" s="7">
        <v>3440050</v>
      </c>
      <c r="CM6" s="8">
        <f t="array" ref="CM6">CL6/INDEX(Exch_rates,MATCH($A6,Exch_regions2,0),MATCH(CL$1,Exch_months2,0))</f>
        <v>171.65918163672654</v>
      </c>
      <c r="CN6" s="7">
        <v>3270750</v>
      </c>
      <c r="CO6" s="8">
        <f t="array" ref="CO6">CN6/INDEX(Exch_rates,MATCH($A6,Exch_regions2,0),MATCH(CN$1,Exch_months2,0))</f>
        <v>163.53749999999999</v>
      </c>
      <c r="CP6" s="7">
        <v>3257125</v>
      </c>
      <c r="CQ6" s="8">
        <f t="array" ref="CQ6">CP6/INDEX(Exch_rates,MATCH($A6,Exch_regions2,0),MATCH(CP$1,Exch_months2,0))</f>
        <v>159.85889570552146</v>
      </c>
      <c r="CR6" s="7">
        <v>3321150</v>
      </c>
      <c r="CS6" s="8">
        <f t="array" ref="CS6">CR6/INDEX(Exch_rates,MATCH($A6,Exch_regions2,0),MATCH(CR$1,Exch_months2,0))</f>
        <v>165.47832585949178</v>
      </c>
      <c r="CT6" s="7">
        <v>3373300</v>
      </c>
      <c r="CU6" s="8">
        <f t="array" ref="CU6">CT6/INDEX(Exch_rates,MATCH($A6,Exch_regions2,0),MATCH(CT$1,Exch_months2,0))</f>
        <v>168.41238142785821</v>
      </c>
      <c r="CV6" s="7">
        <v>3271250</v>
      </c>
      <c r="CW6" s="8">
        <f t="array" ref="CW6">CV6/INDEX(Exch_rates,MATCH($A6,Exch_regions2,0),MATCH(CV$1,Exch_months2,0))</f>
        <v>163.04889597767033</v>
      </c>
      <c r="CX6" s="7">
        <v>3310850</v>
      </c>
      <c r="CY6" s="8">
        <f t="array" ref="CY6">CX6/INDEX(Exch_rates,MATCH($A6,Exch_regions2,0),MATCH(CX$1,Exch_months2,0))</f>
        <v>162.64737669483199</v>
      </c>
      <c r="CZ6" s="7">
        <v>3342000</v>
      </c>
      <c r="DA6" s="8">
        <f t="array" ref="DA6">CZ6/INDEX(Exch_rates,MATCH($A6,Exch_regions2,0),MATCH(CZ$1,Exch_months2,0))</f>
        <v>164.6305418719212</v>
      </c>
      <c r="DB6" s="7">
        <v>3129750</v>
      </c>
      <c r="DC6" s="8">
        <f t="array" ref="DC6">DB6/INDEX(Exch_rates,MATCH($A6,Exch_regions2,0),MATCH(DB$1,Exch_months2,0))</f>
        <v>154.55555555555554</v>
      </c>
      <c r="DD6" s="7">
        <v>3183875</v>
      </c>
      <c r="DE6" s="8">
        <f t="array" ref="DE6">DD6/INDEX(Exch_rates,MATCH($A6,Exch_regions2,0),MATCH(DD$1,Exch_months2,0))</f>
        <v>157.61757425742573</v>
      </c>
      <c r="DF6" s="7">
        <v>3277150</v>
      </c>
      <c r="DG6" s="8">
        <f t="array" ref="DG6">DF6/INDEX(Exch_rates,MATCH($A6,Exch_regions2,0),MATCH(DF$1,Exch_months2,0))</f>
        <v>159.39445525291828</v>
      </c>
      <c r="DH6" s="7">
        <v>3230250</v>
      </c>
      <c r="DI6" s="8">
        <f t="array" ref="DI6">DH6/INDEX(Exch_rates,MATCH($A6,Exch_regions2,0),MATCH(DH$1,Exch_months2,0))</f>
        <v>160.31017369727047</v>
      </c>
      <c r="DJ6" s="7">
        <v>3307187.5</v>
      </c>
      <c r="DK6" s="8">
        <f t="array" ref="DK6">DJ6/INDEX(Exch_rates,MATCH($A6,Exch_regions2,0),MATCH(DJ$1,Exch_months2,0))</f>
        <v>163.72215346534654</v>
      </c>
      <c r="DL6" s="7">
        <v>3383250</v>
      </c>
      <c r="DM6" s="8">
        <f t="array" ref="DM6">DL6/INDEX(Exch_rates,MATCH($A6,Exch_regions2,0),MATCH(DL$1,Exch_months2,0))</f>
        <v>167.48762376237624</v>
      </c>
      <c r="DN6" s="7">
        <v>3414000</v>
      </c>
      <c r="DO6" s="8">
        <f t="array" ref="DO6">DN6/INDEX(Exch_rates,MATCH($A6,Exch_regions2,0),MATCH(DN$1,Exch_months2,0))</f>
        <v>168.38471023427866</v>
      </c>
      <c r="DP6" s="7">
        <v>3527750</v>
      </c>
      <c r="DQ6" s="8">
        <f t="array" ref="DQ6">DP6/INDEX(Exch_rates,MATCH($A6,Exch_regions2,0),MATCH(DP$1,Exch_months2,0))</f>
        <v>174.20987654320987</v>
      </c>
      <c r="DR6" s="7">
        <v>3396500</v>
      </c>
      <c r="DS6" s="8">
        <f t="array" ref="DS6">DR6/INDEX(Exch_rates,MATCH($A6,Exch_regions2,0),MATCH(DR$1,Exch_months2,0))</f>
        <v>167.3152709359606</v>
      </c>
      <c r="DT6" s="7">
        <v>3535250</v>
      </c>
      <c r="DU6" s="8">
        <f t="array" ref="DU6">DT6/INDEX(Exch_rates,MATCH($A6,Exch_regions2,0),MATCH(DT$1,Exch_months2,0))</f>
        <v>174.15024630541873</v>
      </c>
      <c r="DV6" s="7">
        <v>3658250</v>
      </c>
      <c r="DW6" s="8">
        <f t="array" ref="DW6">DV6/INDEX(Exch_rates,MATCH($A6,Exch_regions2,0),MATCH(DV$1,Exch_months2,0))</f>
        <v>179.76658476658477</v>
      </c>
      <c r="DX6" s="7">
        <v>3825000</v>
      </c>
      <c r="DY6" s="8">
        <f t="array" ref="DY6">DX6/INDEX(Exch_rates,MATCH($A6,Exch_regions2,0),MATCH(DX$1,Exch_months2,0))</f>
        <v>187.5</v>
      </c>
      <c r="DZ6" s="7">
        <v>3476875</v>
      </c>
      <c r="EA6" s="8">
        <f t="array" ref="EA6">DZ6/INDEX(Exch_rates,MATCH($A6,Exch_regions2,0),MATCH(DZ$1,Exch_months2,0))</f>
        <v>170.43504901960785</v>
      </c>
      <c r="EB6" s="7">
        <v>3513125</v>
      </c>
      <c r="EC6" s="8">
        <f t="array" ref="EC6">EB6/INDEX(Exch_rates,MATCH($A6,Exch_regions2,0),MATCH(EB$1,Exch_months2,0))</f>
        <v>151.1021505376344</v>
      </c>
      <c r="ED6" s="7">
        <v>3796562.5</v>
      </c>
      <c r="EE6" s="8">
        <f t="array" ref="EE6">ED6/INDEX(Exch_rates,MATCH($A6,Exch_regions2,0),MATCH(ED$1,Exch_months2,0))</f>
        <v>158.19010416666666</v>
      </c>
      <c r="EF6" s="7">
        <v>3896250</v>
      </c>
      <c r="EG6" s="8">
        <f t="array" ref="EG6">EF6/INDEX(Exch_rates,MATCH($A6,Exch_regions2,0),MATCH(EF$1,Exch_months2,0))</f>
        <v>157.42424242424244</v>
      </c>
      <c r="EH6" s="7">
        <v>3868625</v>
      </c>
      <c r="EI6" s="8">
        <f t="array" ref="EI6">EH6/INDEX(Exch_rates,MATCH($A6,Exch_regions2,0),MATCH(EH$1,Exch_months2,0))</f>
        <v>154.745</v>
      </c>
      <c r="EJ6" s="7">
        <v>3975750</v>
      </c>
      <c r="EK6" s="8">
        <f t="array" ref="EK6">EJ6/INDEX(Exch_rates,MATCH($A6,Exch_regions2,0),MATCH(EJ$1,Exch_months2,0))</f>
        <v>159.03</v>
      </c>
      <c r="EL6" s="7">
        <v>4135375</v>
      </c>
      <c r="EM6" s="8">
        <f t="array" ref="EM6">EL6/INDEX(Exch_rates,MATCH($A6,Exch_regions2,0),MATCH(EL$1,Exch_months2,0))</f>
        <v>159.05288461538461</v>
      </c>
      <c r="EN6" s="7">
        <v>4096250</v>
      </c>
      <c r="EO6" s="8">
        <f t="array" ref="EO6">EN6/INDEX(Exch_rates,MATCH($A6,Exch_regions2,0),MATCH(EN$1,Exch_months2,0))</f>
        <v>157.54807692307693</v>
      </c>
      <c r="EP6" s="7">
        <v>4358812.5</v>
      </c>
      <c r="EQ6" s="8">
        <f t="array" ref="EQ6">EP6/INDEX(Exch_rates,MATCH($A6,Exch_regions2,0),MATCH(EP$1,Exch_months2,0))</f>
        <v>161.4375</v>
      </c>
      <c r="ER6" s="7">
        <v>4438812.5</v>
      </c>
      <c r="ES6" s="8">
        <f t="array" ref="ES6">ER6/INDEX(Exch_rates,MATCH($A6,Exch_regions2,0),MATCH(ER$1,Exch_months2,0))</f>
        <v>167.50235849056602</v>
      </c>
      <c r="ET6" s="7">
        <v>4406625</v>
      </c>
      <c r="EU6" s="8">
        <f t="array" ref="EU6">ET6/INDEX(Exch_rates,MATCH($A6,Exch_regions2,0),MATCH(ET$1,Exch_months2,0))</f>
        <v>154.61842105263159</v>
      </c>
      <c r="EV6" s="7">
        <v>4368937.5</v>
      </c>
      <c r="EW6" s="8">
        <f t="array" ref="EW6">EV6/INDEX(Exch_rates,MATCH($A6,Exch_regions2,0),MATCH(EV$1,Exch_months2,0))</f>
        <v>156.03348214285714</v>
      </c>
      <c r="EX6" s="19">
        <v>4209437.5</v>
      </c>
      <c r="EY6" s="8">
        <f t="array" ref="EY6">EX6/INDEX(Exch_rates,MATCH($A6,Exch_regions2,0),MATCH(EX$1,Exch_months2,0))</f>
        <v>150.33705357142858</v>
      </c>
      <c r="EZ6" s="19">
        <v>4169875</v>
      </c>
      <c r="FA6" s="8">
        <f t="array" ref="FA6">EZ6/INDEX(Exch_rates,MATCH($A6,Exch_regions2,0),MATCH(EZ$1,Exch_months2,0))</f>
        <v>148.92410714285714</v>
      </c>
      <c r="FB6" s="19">
        <v>3875375</v>
      </c>
      <c r="FC6" s="8">
        <f t="array" ref="FC6">FB6/INDEX(Exch_rates,MATCH($A6,Exch_regions2,0),MATCH(FB$1,Exch_months2,0))</f>
        <v>133.63362068965517</v>
      </c>
      <c r="FD6" s="19">
        <v>3834375</v>
      </c>
      <c r="FE6" s="8">
        <f t="array" ref="FE6">FD6/INDEX(Exch_rates,MATCH($A6,Exch_regions2,0),MATCH(FD$1,Exch_months2,0))</f>
        <v>132.21982758620689</v>
      </c>
      <c r="FF6" s="19">
        <v>3754105.5</v>
      </c>
      <c r="FG6" s="8">
        <f t="array" ref="FG6">FF6/INDEX(Exch_rates,MATCH($A6,Exch_regions2,0),MATCH(FF$1,Exch_months2,0))</f>
        <v>140.3403925233645</v>
      </c>
      <c r="FH6" s="19">
        <v>3746900</v>
      </c>
      <c r="FI6" s="8">
        <f t="array" ref="FI6">FH6/INDEX(Exch_rates,MATCH($A6,Exch_regions2,0),MATCH(FH$1,Exch_months2,0))</f>
        <v>141.92803030303031</v>
      </c>
      <c r="FJ6" s="19">
        <v>4005375</v>
      </c>
      <c r="FK6" s="8">
        <f t="array" ref="FK6">FJ6/INDEX(Exch_rates,MATCH($A6,Exch_regions2,0),MATCH(FJ$1,Exch_months2,0))</f>
        <v>148.34722222222223</v>
      </c>
      <c r="FL6" s="19">
        <v>4191250</v>
      </c>
      <c r="FM6" s="8">
        <f t="array" ref="FM6">FL6/INDEX(Exch_rates,MATCH($A6,Exch_regions2,0),MATCH(FL$1,Exch_months2,0))</f>
        <v>149.6875</v>
      </c>
      <c r="FN6" s="19">
        <v>4158187.5</v>
      </c>
      <c r="FO6" s="8">
        <f t="array" ref="FO6">FN6/INDEX(Exch_rates,MATCH($A6,Exch_regions2,0),MATCH(FN$1,Exch_months2,0))</f>
        <v>148.50669642857142</v>
      </c>
      <c r="FP6" s="19">
        <v>4039462.5</v>
      </c>
      <c r="FQ6" s="8">
        <f t="array" ref="FQ6">FP6/INDEX(Exch_rates,MATCH($A6,Exch_regions2,0),MATCH(FP$1,Exch_months2,0))</f>
        <v>144.26651785714284</v>
      </c>
      <c r="FR6" s="19">
        <v>4219625</v>
      </c>
      <c r="FS6" s="8">
        <f t="array" ref="FS6">FR6/INDEX(Exch_rates,MATCH($A6,Exch_regions2,0),MATCH(FR$1,Exch_months2,0))</f>
        <v>143.03813559322035</v>
      </c>
      <c r="FT6" s="19">
        <v>4106850</v>
      </c>
      <c r="FU6" s="8">
        <f t="array" ref="FU6">FT6/INDEX(Exch_rates,MATCH($A6,Exch_regions2,0),MATCH(FT$1,Exch_months2,0))</f>
        <v>136.89500000000001</v>
      </c>
      <c r="FV6" s="19">
        <v>4203500</v>
      </c>
      <c r="FW6" s="8">
        <f t="array" ref="FW6">FV6/INDEX(Exch_rates,MATCH($A6,Exch_regions2,0),MATCH(FV$1,Exch_months2,0))</f>
        <v>140.11666666666667</v>
      </c>
      <c r="FX6" s="19">
        <v>3940250</v>
      </c>
      <c r="FY6" s="8">
        <f t="array" ref="FY6">FX6/INDEX(Exch_rates,MATCH($A6,Exch_regions2,0),MATCH(FX$1,Exch_months2,0))</f>
        <v>131.34166666666667</v>
      </c>
      <c r="FZ6" s="19">
        <v>3856950</v>
      </c>
      <c r="GA6" s="8">
        <f t="array" ref="GA6">FZ6/INDEX(Exch_rates,MATCH($A6,Exch_regions2,0),MATCH(FZ$1,Exch_months2,0))</f>
        <v>126.87335526315789</v>
      </c>
      <c r="GB6" s="19">
        <v>3935750</v>
      </c>
      <c r="GC6" s="8">
        <f t="array" ref="GC6">GB6/INDEX(Exch_rates,MATCH($A6,Exch_regions2,0),MATCH(GB$1,Exch_months2,0))</f>
        <v>126.95967741935483</v>
      </c>
      <c r="GD6" s="19">
        <v>3887750</v>
      </c>
      <c r="GE6" s="8">
        <f t="array" ref="GE6">GD6/INDEX(Exch_rates,MATCH($A6,Exch_regions2,0),MATCH(GD$1,Exch_months2,0))</f>
        <v>121.4921875</v>
      </c>
      <c r="GF6" s="19">
        <v>3845550</v>
      </c>
      <c r="GG6" s="8">
        <f t="array" ref="GG6">GF6/INDEX(Exch_rates,MATCH($A6,Exch_regions2,0),MATCH(GF$1,Exch_months2,0))</f>
        <v>120.17343750000001</v>
      </c>
      <c r="GH6" s="19">
        <v>3939062.5</v>
      </c>
      <c r="GI6" s="8">
        <f t="array" ref="GI6">GH6/INDEX(Exch_rates,MATCH($A6,Exch_regions2,0),MATCH(GH$1,Exch_months2,0))</f>
        <v>117.58395522388059</v>
      </c>
      <c r="GJ6" s="19">
        <v>3812125</v>
      </c>
      <c r="GK6" s="8">
        <f t="array" ref="GK6">GJ6/INDEX(Exch_rates,MATCH($A6,Exch_regions2,0),MATCH(GJ$1,Exch_months2,0))</f>
        <v>111.30291970802919</v>
      </c>
      <c r="GL6" s="19">
        <v>3713312.5</v>
      </c>
      <c r="GM6" s="8">
        <f t="array" ref="GM6">GL6/INDEX(Exch_rates,MATCH($A6,Exch_regions2,0),MATCH(GL$1,Exch_months2,0))</f>
        <v>111.67857142857143</v>
      </c>
      <c r="GN6" s="19">
        <v>3931500</v>
      </c>
      <c r="GO6" s="8">
        <f t="array" ref="GO6">GN6/INDEX(Exch_rates,MATCH($A6,Exch_regions2,0),MATCH(GN$1,Exch_months2,0))</f>
        <v>128.90163934426229</v>
      </c>
      <c r="GP6" s="19">
        <v>4183562.5</v>
      </c>
      <c r="GQ6" s="8">
        <f t="array" ref="GQ6">GP6/INDEX(Exch_rates,MATCH($A6,Exch_regions2,0),MATCH(GP$1,Exch_months2,0))</f>
        <v>125.82142857142857</v>
      </c>
      <c r="GR6" s="19">
        <v>4259700</v>
      </c>
      <c r="GS6" s="8">
        <f t="array" ref="GS6">GR6/INDEX(Exch_rates,MATCH($A6,Exch_regions2,0),MATCH(GR$1,Exch_months2,0))</f>
        <v>129.08181818181819</v>
      </c>
      <c r="GT6" s="19">
        <v>4311000</v>
      </c>
      <c r="GU6" s="8">
        <f t="array" ref="GU6">GT6/INDEX(Exch_rates,MATCH($A6,Exch_regions2,0),MATCH(GT$1,Exch_months2,0))</f>
        <v>129.65413533834587</v>
      </c>
      <c r="GV6" s="19">
        <v>3961625</v>
      </c>
      <c r="GW6" s="8">
        <f t="array" ref="GW6">GV6/INDEX(Exch_rates,MATCH($A6,Exch_regions2,0),MATCH(GV$1,Exch_months2,0))</f>
        <v>116.51838235294117</v>
      </c>
      <c r="GX6" s="19">
        <v>4130875</v>
      </c>
      <c r="GY6" s="8">
        <f t="array" ref="GY6">GX6/INDEX(Exch_rates,MATCH($A6,Exch_regions2,0),MATCH(GX$1,Exch_months2,0))</f>
        <v>118.02500000000001</v>
      </c>
      <c r="GZ6" s="19">
        <v>4138437.5</v>
      </c>
      <c r="HA6" s="8">
        <f t="array" ref="HA6">GZ6/INDEX(Exch_rates,MATCH($A6,Exch_regions2,0),MATCH(GZ$1,Exch_months2,0))</f>
        <v>121.71875</v>
      </c>
      <c r="HB6" s="19">
        <v>4117000</v>
      </c>
      <c r="HC6" s="8">
        <f t="array" ref="HC6">HB6/INDEX(Exch_rates,MATCH($A6,Exch_regions2,0),MATCH(HB$1,Exch_months2,0))</f>
        <v>124.75757575757575</v>
      </c>
      <c r="HD6" s="19">
        <v>3910562.5</v>
      </c>
      <c r="HE6" s="8">
        <f t="array" ref="HE6">HD6/INDEX(Exch_rates,MATCH($A6,Exch_regions2,0),MATCH(HD$1,Exch_months2,0))</f>
        <v>116.73320895522389</v>
      </c>
      <c r="HF6" s="19">
        <v>3850531.25</v>
      </c>
      <c r="HG6" s="8">
        <f t="array" ref="HG6">HF6/INDEX(Exch_rates,MATCH($A6,Exch_regions2,0),MATCH(HF$1,Exch_months2,0))</f>
        <v>113.25091911764706</v>
      </c>
      <c r="HH6" s="19">
        <v>3765937.5</v>
      </c>
      <c r="HI6" s="8">
        <f t="array" ref="HI6">HH6/INDEX(Exch_rates,MATCH($A6,Exch_regions2,0),MATCH(HH$1,Exch_months2,0))</f>
        <v>109.15760869565217</v>
      </c>
      <c r="HJ6" s="19">
        <v>3710550</v>
      </c>
      <c r="HK6" s="8">
        <f t="array" ref="HK6">HJ6/INDEX(Exch_rates,MATCH($A6,Exch_regions2,0),MATCH(HJ$1,Exch_months2,0))</f>
        <v>106.01571428571428</v>
      </c>
      <c r="HL6" s="19">
        <v>3598000</v>
      </c>
      <c r="HM6" s="8">
        <f t="array" ref="HM6">HL6/INDEX(Exch_rates,MATCH($A6,Exch_regions2,0),MATCH(HL$1,Exch_months2,0))</f>
        <v>99.944444444444443</v>
      </c>
      <c r="HN6" s="8">
        <v>3670050</v>
      </c>
      <c r="HO6" s="8">
        <f t="array" ref="HO6">HN6/INDEX(Exch_rates,MATCH($A6,Exch_regions2,0),MATCH(HN$1,Exch_months2,0))</f>
        <v>100.82554945054945</v>
      </c>
      <c r="HP6" s="8">
        <v>3899343.75</v>
      </c>
      <c r="HQ6" s="8">
        <f t="array" ref="HQ6">HP6/INDEX(Exch_rates,MATCH($A6,Exch_regions2,0),MATCH(HP$1,Exch_months2,0))</f>
        <v>102.95297029702971</v>
      </c>
      <c r="HR6" s="8">
        <v>3644687.5</v>
      </c>
      <c r="HS6" s="8">
        <f t="array" ref="HS6">HR6/INDEX(Exch_rates,MATCH($A6,Exch_regions2,0),MATCH(HR$1,Exch_months2,0))</f>
        <v>95.912828947368425</v>
      </c>
      <c r="HT6" s="8">
        <v>3672350</v>
      </c>
      <c r="HU6" s="8">
        <f t="array" ref="HU6">HT6/INDEX(Exch_rates,MATCH($A6,Exch_regions2,0),MATCH(HT$1,Exch_months2,0))</f>
        <v>96.640789473684208</v>
      </c>
      <c r="HV6" s="8">
        <v>3749875</v>
      </c>
      <c r="HW6" s="8">
        <f t="array" ref="HW6">HV6/INDEX(Exch_rates,MATCH($A6,Exch_regions2,0),MATCH(HV$1,Exch_months2,0))</f>
        <v>96.770967741935479</v>
      </c>
      <c r="HX6" s="8">
        <v>3805275</v>
      </c>
      <c r="HY6" s="8">
        <f t="array" ref="HY6">HX6/INDEX(Exch_rates,MATCH($A6,Exch_regions2,0),MATCH(HX$1,Exch_months2,0))</f>
        <v>95.850755667506292</v>
      </c>
      <c r="HZ6" s="8">
        <v>3813750</v>
      </c>
      <c r="IA6" s="8">
        <f t="array" ref="IA6">HZ6/INDEX(Exch_rates,MATCH($A6,Exch_regions2,0),MATCH(HZ$1,Exch_months2,0))</f>
        <v>95.34375</v>
      </c>
      <c r="IB6" s="8">
        <v>3718875</v>
      </c>
      <c r="IC6" s="8">
        <f t="array" ref="IC6">IB6/INDEX(Exch_rates,MATCH($A6,Exch_regions2,0),MATCH(IB$1,Exch_months2,0))</f>
        <v>92.971874999999997</v>
      </c>
      <c r="ID6" s="8">
        <v>4075089.75</v>
      </c>
      <c r="IE6" s="8">
        <f t="array" ref="IE6">ID6/INDEX(Exch_rates,MATCH($A6,Exch_regions2,0),MATCH(ID$1,Exch_months2,0))</f>
        <v>100.00220245398773</v>
      </c>
      <c r="IF6" s="8">
        <v>4399968.75</v>
      </c>
      <c r="IG6" s="8">
        <f t="array" ref="IG6">IF6/INDEX(Exch_rates,MATCH($A6,Exch_regions2,0),MATCH(IF$1,Exch_months2,0))</f>
        <v>123.07604895104895</v>
      </c>
      <c r="IH6" s="8">
        <v>4386093.75</v>
      </c>
      <c r="II6" s="8">
        <f t="array" ref="II6">IH6/INDEX(Exch_rates,MATCH($A6,Exch_regions2,0),MATCH(IH$1,Exch_months2,0))</f>
        <v>124.42819148936171</v>
      </c>
      <c r="IJ6" s="8">
        <v>4549906.25</v>
      </c>
      <c r="IK6" s="8">
        <f t="array" ref="IK6">IJ6/INDEX(Exch_rates,MATCH($A6,Exch_regions2,0),MATCH(IJ$1,Exch_months2,0))</f>
        <v>104.5955459770115</v>
      </c>
      <c r="IL6" s="8">
        <v>4653746</v>
      </c>
      <c r="IM6" s="8">
        <f t="array" ref="IM6">IL6/INDEX(Exch_rates,MATCH($A6,Exch_regions2,0),MATCH(IL$1,Exch_months2,0))</f>
        <v>110.80347619047619</v>
      </c>
      <c r="IN6" s="8">
        <v>4929875</v>
      </c>
      <c r="IO6" s="8">
        <f t="array" ref="IO6">IN6/INDEX(Exch_rates,MATCH($A6,Exch_regions2,0),MATCH(IN$1,Exch_months2,0))</f>
        <v>116.68343195266272</v>
      </c>
      <c r="IP6" s="8">
        <v>5115775</v>
      </c>
      <c r="IQ6" s="8">
        <f t="array" ref="IQ6">IP6/INDEX(Exch_rates,MATCH($A6,Exch_regions2,0),MATCH(IP$1,Exch_months2,0))</f>
        <v>120.08861502347418</v>
      </c>
      <c r="IR6" s="8">
        <v>5449781.25</v>
      </c>
      <c r="IS6" s="8">
        <f t="array" ref="IS6">IR6/INDEX(Exch_rates,MATCH($A6,Exch_regions2,0),MATCH(IR$1,Exch_months2,0))</f>
        <v>129.75669642857142</v>
      </c>
      <c r="IT6" s="8">
        <v>5409250</v>
      </c>
      <c r="IU6" s="8">
        <f t="array" ref="IU6">IT6/INDEX(Exch_rates,MATCH($A6,Exch_regions2,0),MATCH(IT$1,Exch_months2,0))</f>
        <v>129.56287425149699</v>
      </c>
      <c r="IV6" s="34">
        <v>5405200</v>
      </c>
      <c r="IW6" s="8">
        <f t="array" ref="IW6">IV6/INDEX(Exch_rates,MATCH($A6,Exch_regions2,0),MATCH(IV$1,Exch_months2,0))</f>
        <v>129.93269230769232</v>
      </c>
      <c r="IX6" s="8">
        <v>5584343.75</v>
      </c>
      <c r="IY6" s="8">
        <f t="array" ref="IY6">IX6/INDEX(Exch_rates,MATCH($A6,Exch_regions2,0),MATCH(IX$1,Exch_months2,0))</f>
        <v>132.96056547619048</v>
      </c>
      <c r="IZ6" s="8">
        <v>5584218.75</v>
      </c>
      <c r="JA6" s="8">
        <f t="array" ref="JA6">IZ6/INDEX(Exch_rates,MATCH($A6,Exch_regions2,0),MATCH(IZ$1,Exch_months2,0))</f>
        <v>132.95758928571428</v>
      </c>
      <c r="JB6" s="8">
        <v>5834125</v>
      </c>
      <c r="JC6" s="8">
        <f t="array" ref="JC6">JB6/INDEX(Exch_rates,MATCH($A6,Exch_regions2,0),MATCH(JB$1,Exch_months2,0))</f>
        <v>138.9077380952381</v>
      </c>
      <c r="JD6" s="8">
        <v>5946031.25</v>
      </c>
      <c r="JE6" s="8">
        <f t="array" ref="JE6">JD6/INDEX(Exch_rates,MATCH($A6,Exch_regions2,0),MATCH(JD$1,Exch_months2,0))</f>
        <v>141.57217261904762</v>
      </c>
      <c r="JF6" s="8">
        <v>5698250</v>
      </c>
      <c r="JG6" s="8">
        <f t="array" ref="JG6">JF6/INDEX(Exch_rates,MATCH($A6,Exch_regions2,0),MATCH(JF$1,Exch_months2,0))</f>
        <v>135.67261904761904</v>
      </c>
      <c r="JH6" s="8">
        <v>5878250</v>
      </c>
      <c r="JI6" s="8">
        <f t="array" ref="JI6">JH6/INDEX(Exch_rates,MATCH($A6,Exch_regions2,0),MATCH(JH$1,Exch_months2,0))</f>
        <v>139.95833333333334</v>
      </c>
      <c r="JJ6" s="8">
        <v>6083375</v>
      </c>
      <c r="JK6" s="8">
        <f t="array" ref="JK6">JJ6/INDEX(Exch_rates,MATCH($A6,Exch_regions2,0),MATCH(JJ$1,Exch_months2,0))</f>
        <v>144.8422619047619</v>
      </c>
      <c r="JL6" s="8">
        <v>6702875</v>
      </c>
      <c r="JM6" s="8">
        <f t="array" ref="JM6">JL6/INDEX(Exch_rates,MATCH($A6,Exch_regions2,0),MATCH(JL$1,Exch_months2,0))</f>
        <v>159.5922619047619</v>
      </c>
      <c r="JN6" s="8">
        <v>6815900</v>
      </c>
      <c r="JO6" s="8">
        <f t="array" ref="JO6">JN6/INDEX(Exch_rates,MATCH($A6,Exch_regions2,0),MATCH(JN$1,Exch_months2,0))</f>
        <v>162.28333333333333</v>
      </c>
      <c r="JP6" s="8">
        <v>6947000</v>
      </c>
      <c r="JQ6" s="8">
        <f t="array" ref="JQ6">JP6/INDEX(Exch_rates,MATCH($A6,Exch_regions2,0),MATCH(JP$1,Exch_months2,0))</f>
        <v>165.4047619047619</v>
      </c>
      <c r="JR6" s="8">
        <v>7370937.5</v>
      </c>
      <c r="JS6" s="8">
        <f t="array" ref="JS6">JR6/INDEX(Exch_rates,MATCH($A6,Exch_regions2,0),MATCH(JR$1,Exch_months2,0))</f>
        <v>175.4985119047619</v>
      </c>
      <c r="JT6" s="8">
        <v>7737900</v>
      </c>
      <c r="JU6" s="8">
        <f t="array" ref="JU6">JT6/INDEX(Exch_rates,MATCH($A6,Exch_regions2,0),MATCH(JT$1,Exch_months2,0))</f>
        <v>184.23571428571429</v>
      </c>
      <c r="JV6" s="8">
        <v>7333375</v>
      </c>
      <c r="JW6" s="8">
        <f t="array" ref="JW6">JV6/INDEX(Exch_rates,MATCH($A6,Exch_regions2,0),MATCH(JV$1,Exch_months2,0))</f>
        <v>174.60416666666666</v>
      </c>
      <c r="JX6" s="8">
        <v>7001900</v>
      </c>
      <c r="JY6" s="8">
        <f t="array" ref="JY6">JX6/INDEX(Exch_rates,MATCH($A6,Exch_regions2,0),MATCH(JX$1,Exch_months2,0))</f>
        <v>166.71190476190475</v>
      </c>
      <c r="JZ6" s="8">
        <v>6524019.5</v>
      </c>
      <c r="KA6" s="8">
        <f t="array" ref="KA6">JZ6/INDEX(Exch_rates,MATCH($A6,Exch_regions2,0),MATCH(JZ$1,Exch_months2,0))</f>
        <v>155.149096313912</v>
      </c>
      <c r="KB6" s="8">
        <v>6262650</v>
      </c>
      <c r="KC6" s="8">
        <f t="array" ref="KC6">KB6/INDEX(Exch_rates,MATCH($A6,Exch_regions2,0),MATCH(KB$1,Exch_months2,0))</f>
        <v>149.11071428571429</v>
      </c>
      <c r="KD6" s="8">
        <v>6267400</v>
      </c>
      <c r="KE6" s="8">
        <f t="array" ref="KE6">KD6/INDEX(Exch_rates,MATCH($A6,Exch_regions2,0),MATCH(KD$1,Exch_months2,0))</f>
        <v>149.22380952380954</v>
      </c>
      <c r="KF6" s="8">
        <v>6335375</v>
      </c>
      <c r="KG6" s="8">
        <f t="array" ref="KG6">KF6/INDEX(Exch_rates,MATCH($A6,Exch_regions2,0),MATCH(KF$1,Exch_months2,0))</f>
        <v>150.8422619047619</v>
      </c>
      <c r="KH6" s="8">
        <v>6506375</v>
      </c>
      <c r="KI6" s="8">
        <f t="array" ref="KI6">KH6/INDEX(Exch_rates,MATCH($A6,Exch_regions2,0),MATCH(KH$1,Exch_months2,0))</f>
        <v>154.91369047619048</v>
      </c>
      <c r="KJ6" s="8">
        <v>6394375</v>
      </c>
      <c r="KK6" s="8">
        <f t="array" ref="KK6">KJ6/INDEX(Exch_rates,MATCH($A6,Exch_regions2,0),MATCH(KJ$1,Exch_months2,0))</f>
        <v>152.2470238095238</v>
      </c>
      <c r="KL6" s="8">
        <v>6074260</v>
      </c>
      <c r="KM6" s="8">
        <f t="array" ref="KM6">KL6/INDEX(Exch_rates,MATCH($A6,Exch_regions2,0),MATCH(KL$1,Exch_months2,0))</f>
        <v>144.6252380952381</v>
      </c>
      <c r="KN6" s="8">
        <v>6072250</v>
      </c>
      <c r="KO6" s="8">
        <f t="array" ref="KO6">KN6/INDEX(Exch_rates,MATCH($A6,Exch_regions2,0),MATCH(KN$1,Exch_months2,0))</f>
        <v>144.57738095238096</v>
      </c>
      <c r="KP6" s="8">
        <v>6388450</v>
      </c>
      <c r="KQ6" s="8">
        <f t="array" ref="KQ6">KP6/INDEX(Exch_rates,MATCH($A6,Exch_regions2,0),MATCH(KP$1,Exch_months2,0))</f>
        <v>152.10595238095237</v>
      </c>
      <c r="KR6" s="8">
        <v>6189343.75</v>
      </c>
      <c r="KS6" s="8">
        <f t="array" ref="KS6">KR6/INDEX(Exch_rates,MATCH($A6,Exch_regions2,0),MATCH(KR$1,Exch_months2,0))</f>
        <v>147.36532738095238</v>
      </c>
      <c r="KT6" s="8">
        <v>6472718.75</v>
      </c>
      <c r="KU6" s="8">
        <f t="array" ref="KU6">KT6/INDEX(Exch_rates,MATCH($A6,Exch_regions2,0),MATCH(KT$1,Exch_months2,0))</f>
        <v>154.1123511904762</v>
      </c>
      <c r="KV6" s="8">
        <v>6485070</v>
      </c>
      <c r="KW6" s="8">
        <f t="array" ref="KW6">KV6/INDEX(Exch_rates,MATCH($A6,Exch_regions2,0),MATCH(KV$1,Exch_months2,0))</f>
        <v>154.40642857142856</v>
      </c>
      <c r="KX6" s="8">
        <v>6262062.5</v>
      </c>
      <c r="KY6" s="8">
        <f t="array" ref="KY6">KX6/INDEX(Exch_rates,MATCH($A6,Exch_regions2,0),MATCH(KX$1,Exch_months2,0))</f>
        <v>149.0967261904762</v>
      </c>
      <c r="KZ6" s="8">
        <v>6014125</v>
      </c>
      <c r="LA6" s="8">
        <f t="array" ref="LA6">KZ6/INDEX(Exch_rates,MATCH($A6,Exch_regions2,0),MATCH(KZ$1,Exch_months2,0))</f>
        <v>143.19345238095238</v>
      </c>
      <c r="LB6" s="8">
        <v>5942675</v>
      </c>
      <c r="LC6" s="8">
        <f t="array" ref="LC6">LB6/INDEX(Exch_rates,MATCH($A6,Exch_regions2,0),MATCH(LB$1,Exch_months2,0))</f>
        <v>141.4922619047619</v>
      </c>
      <c r="LD6" s="8">
        <v>5985816.25</v>
      </c>
      <c r="LE6" s="8">
        <f t="array" ref="LE6">LD6/INDEX(Exch_rates,MATCH($A6,Exch_regions2,0),MATCH(LD$1,Exch_months2,0))</f>
        <v>142.51943452380954</v>
      </c>
      <c r="LF6" s="8">
        <v>5880875</v>
      </c>
      <c r="LG6" s="8">
        <f t="array" ref="LG6">LF6/INDEX(Exch_rates,MATCH($A6,Exch_regions2,0),MATCH(LF$1,Exch_months2,0))</f>
        <v>140.02083333333334</v>
      </c>
      <c r="LH6" s="8">
        <v>5854600</v>
      </c>
      <c r="LI6" s="8">
        <f>LH6/INDEX(Exch_Rate_Data1,MATCH('Food Items CMB_Sorghum'!$A6,Exch_regions1,0),MATCH('Food Items CMB_Sorghum'!LH$1,exch_month4,0))</f>
        <v>139.39523809523808</v>
      </c>
      <c r="LJ6" s="41">
        <v>5563136.75</v>
      </c>
      <c r="LK6" s="8">
        <f>LJ6/INDEX(exch_Rate_Data2,MATCH('Food Items CMB_Sorghum'!$A6,Exch_regions1,0),MATCH('Food Items CMB_Sorghum'!LJ$1,exch_month5,0))</f>
        <v>132.45563690476192</v>
      </c>
      <c r="LL6" s="8">
        <v>5609968.75</v>
      </c>
      <c r="LM6" s="8">
        <f>LL6/INDEX(exch_Rate_Data3,MATCH('Food Items CMB_Sorghum'!$A6,Exch_regions1,0),MATCH('Food Items CMB_Sorghum'!LL$1,exch_month6,0))</f>
        <v>133.57068452380952</v>
      </c>
      <c r="LN6" s="7">
        <v>5798625</v>
      </c>
      <c r="LO6" s="7">
        <f>LN6/INDEX(Exchange_rate4,MATCH('Food Items CMB_Sorghum'!$A6,Exch_regions1,0),MATCH('Food Items CMB_Sorghum'!LN$1,exch_month7,0))</f>
        <v>138.0625</v>
      </c>
      <c r="LP6" s="7">
        <v>6271937.5</v>
      </c>
      <c r="LQ6" s="7">
        <f>LP6/INDEX(Exchange_rate5,MATCH('Food Items CMB_Sorghum'!$A6,Exch_regions1,0),MATCH('Food Items CMB_Sorghum'!LP$1,exch_month8,0))</f>
        <v>149.33184523809524</v>
      </c>
      <c r="LR6" s="7">
        <v>6092450</v>
      </c>
      <c r="LS6" s="7">
        <f>LR6/INDEX(Exchange_rate6,MATCH('Food Items CMB_Sorghum'!$A6,Exch_regions1,0),MATCH('Food Items CMB_Sorghum'!LR$1,exch_month9,0))</f>
        <v>145.05833333333334</v>
      </c>
      <c r="LT6" s="7">
        <v>5897381.25</v>
      </c>
      <c r="LU6" s="7">
        <f>LT6/INDEX(Exchange_rate7,MATCH('Food Items CMB_Sorghum'!$A6,Exch_regions1,0),MATCH('Food Items CMB_Sorghum'!LT$1,exch_month10,0))</f>
        <v>140.41383928571429</v>
      </c>
      <c r="LV6" s="7">
        <v>6095500</v>
      </c>
      <c r="LW6" s="7">
        <f>LV6/INDEX(exchange_rates8,MATCH('Food Items CMB_Sorghum'!$A6,Exch_regions1,0),MATCH('Food Items CMB_Sorghum'!LV$1,exch_month11,0))</f>
        <v>145.13095238095238</v>
      </c>
      <c r="LX6" s="7">
        <v>6195050</v>
      </c>
      <c r="LY6" s="7">
        <f>LX6/INDEX(exchange_rates9,MATCH('Food Items CMB_Sorghum'!$A6,Exch_regions1,0),MATCH('Food Items CMB_Sorghum'!LX$1,exch_month12,0))</f>
        <v>147.50119047619049</v>
      </c>
      <c r="LZ6" s="7">
        <v>6234500</v>
      </c>
      <c r="MA6" s="7">
        <f>LZ6/INDEX(exchange_rates10,MATCH('Food Items CMB_Sorghum'!$A6,Exch_regions1,0),MATCH('Food Items CMB_Sorghum'!LZ$1,exch_month13,0))</f>
        <v>148.4404761904762</v>
      </c>
      <c r="MB6" s="7">
        <v>6128968.75</v>
      </c>
      <c r="MC6" s="7">
        <f>MB6/INDEX(exchange_rates11,MATCH('Food Items CMB_Sorghum'!$A6,Exch_regions1,0),MATCH('Food Items CMB_Sorghum'!MB$1,exch_month14,0))</f>
        <v>145.92782738095238</v>
      </c>
      <c r="MD6" s="7">
        <v>6389843.75</v>
      </c>
      <c r="ME6" s="7">
        <f>MD6/INDEX(exchange_rates12,MATCH('Food Items CMB_Sorghum'!$A6,Exch_regions1,0),MATCH('Food Items CMB_Sorghum'!MD$1,exch_month15,0))</f>
        <v>152.1391369047619</v>
      </c>
      <c r="MF6" s="7">
        <v>6466618.75</v>
      </c>
      <c r="MG6" s="7">
        <f>MF6/INDEX(exchange_rates13,MATCH('Food Items CMB_Sorghum'!$A6,Exch_regions1,0),MATCH('Food Items CMB_Sorghum'!MF$1,exch_month16,0))</f>
        <v>153.96711309523809</v>
      </c>
      <c r="MH6" s="7">
        <v>6394837.5</v>
      </c>
      <c r="MI6" s="7">
        <f>MH6/INDEX(exchange_rates14,MATCH('Food Items CMB_Sorghum'!$A6,Exch_regions1,0),MATCH('Food Items CMB_Sorghum'!MH$1,exch_month17,0))</f>
        <v>152.25803571428571</v>
      </c>
      <c r="MJ6" s="7">
        <v>6502790</v>
      </c>
      <c r="MK6" s="7">
        <f>MJ6/INDEX(exchange_rates15,MATCH('Food Items CMB_Sorghum'!$A6,Exch_regions1,0),MATCH('Food Items CMB_Sorghum'!MJ$1,exch_month18,0))</f>
        <v>154.82833333333335</v>
      </c>
      <c r="ML6" s="7">
        <v>6621750</v>
      </c>
      <c r="MM6" s="7">
        <f>ML6/INDEX(exchange_rates16,MATCH('Food Items CMB_Sorghum'!$A6,Exch_regions1,0),MATCH('Food Items CMB_Sorghum'!ML$1,exch_month19,0))</f>
        <v>157.66071428571428</v>
      </c>
      <c r="MN6" s="7">
        <v>6517562.5</v>
      </c>
      <c r="MO6" s="7">
        <f>MN6/INDEX(exchange_rates17,MATCH('Food Items CMB_Sorghum'!$A6,Exch_regions1,0),MATCH('Food Items CMB_Sorghum'!MN$1,exch_month20,0))</f>
        <v>155.18005952380952</v>
      </c>
      <c r="MP6" s="7">
        <v>6313812.5</v>
      </c>
      <c r="MQ6" s="7">
        <f>MP6/INDEX(exchange_rates18,MATCH('Food Items CMB_Sorghum'!$A6,Exch_regions1,0),MATCH('Food Items CMB_Sorghum'!MP$1,exch_month21,0))</f>
        <v>150.32886904761904</v>
      </c>
      <c r="MR6" s="7">
        <v>6314125</v>
      </c>
      <c r="MS6" s="7">
        <f>MR6/INDEX(exchange_rates19,MATCH('Food Items CMB_Sorghum'!$A6,Exch_regions1,0),MATCH('Food Items CMB_Sorghum'!MR$1,exch_month22,0))</f>
        <v>150.33630952380952</v>
      </c>
      <c r="MT6" s="40">
        <f t="shared" si="0"/>
        <v>5737489</v>
      </c>
      <c r="MU6" s="40">
        <f t="shared" si="0"/>
        <v>137.49232738095239</v>
      </c>
    </row>
    <row r="7" spans="1:359" x14ac:dyDescent="0.25">
      <c r="A7" s="14" t="s">
        <v>4</v>
      </c>
      <c r="B7" s="7">
        <v>2947125</v>
      </c>
      <c r="C7" s="8">
        <f t="array" ref="C7">B7/INDEX(Exch_rates,MATCH($A7,Exch_regions2,0),MATCH(B$1,Exch_months2,0))</f>
        <v>92.09765625</v>
      </c>
      <c r="D7" s="7">
        <v>3126000</v>
      </c>
      <c r="E7" s="8">
        <f t="array" ref="E7">D7/INDEX(Exch_rates,MATCH($A7,Exch_regions2,0),MATCH(D$1,Exch_months2,0))</f>
        <v>99.238095238095241</v>
      </c>
      <c r="F7" s="7">
        <v>4944500</v>
      </c>
      <c r="G7" s="8">
        <f t="array" ref="G7">F7/INDEX(Exch_rates,MATCH($A7,Exch_regions2,0),MATCH(F$1,Exch_months2,0))</f>
        <v>154.515625</v>
      </c>
      <c r="H7" s="7">
        <v>4461975</v>
      </c>
      <c r="I7" s="8">
        <f t="array" ref="I7">H7/INDEX(Exch_rates,MATCH($A7,Exch_regions2,0),MATCH(H$1,Exch_months2,0))</f>
        <v>141.65</v>
      </c>
      <c r="J7" s="7">
        <v>3786325</v>
      </c>
      <c r="K7" s="8">
        <f t="array" ref="K7">J7/INDEX(Exch_rates,MATCH($A7,Exch_regions2,0),MATCH(J$1,Exch_months2,0))</f>
        <v>118.32265624999999</v>
      </c>
      <c r="L7" s="7">
        <v>4109435.5</v>
      </c>
      <c r="M7" s="8">
        <f t="array" ref="M7">L7/INDEX(Exch_rates,MATCH($A7,Exch_regions2,0),MATCH(L$1,Exch_months2,0))</f>
        <v>128.41985937499999</v>
      </c>
      <c r="N7" s="7">
        <v>4231387.5</v>
      </c>
      <c r="O7" s="8">
        <f t="array" ref="O7">N7/INDEX(Exch_rates,MATCH($A7,Exch_regions2,0),MATCH(N$1,Exch_months2,0))</f>
        <v>128.71140684410648</v>
      </c>
      <c r="P7" s="7">
        <v>4070837.5</v>
      </c>
      <c r="Q7" s="8">
        <f t="array" ref="Q7">P7/INDEX(Exch_rates,MATCH($A7,Exch_regions2,0),MATCH(P$1,Exch_months2,0))</f>
        <v>133.4700819672131</v>
      </c>
      <c r="R7" s="7">
        <v>4301687.5</v>
      </c>
      <c r="S7" s="8">
        <f t="array" ref="S7">R7/INDEX(Exch_rates,MATCH($A7,Exch_regions2,0),MATCH(R$1,Exch_months2,0))</f>
        <v>136.02173913043478</v>
      </c>
      <c r="T7" s="7">
        <v>4287832</v>
      </c>
      <c r="U7" s="8">
        <f t="array" ref="U7">T7/INDEX(Exch_rates,MATCH($A7,Exch_regions2,0),MATCH(T$1,Exch_months2,0))</f>
        <v>141.74651239669421</v>
      </c>
      <c r="V7" s="7">
        <v>4261250</v>
      </c>
      <c r="W7" s="8">
        <f t="array" ref="W7">V7/INDEX(Exch_rates,MATCH($A7,Exch_regions2,0),MATCH(V$1,Exch_months2,0))</f>
        <v>144.44915254237287</v>
      </c>
      <c r="X7" s="7">
        <v>4105500</v>
      </c>
      <c r="Y7" s="8">
        <f t="array" ref="Y7">X7/INDEX(Exch_rates,MATCH($A7,Exch_regions2,0),MATCH(X$1,Exch_months2,0))</f>
        <v>146.625</v>
      </c>
      <c r="Z7" s="15">
        <v>3563250</v>
      </c>
      <c r="AA7" s="8">
        <f t="array" ref="AA7">Z7/INDEX(Exch_rates,MATCH($A7,Exch_regions2,0),MATCH(Z$1,Exch_months2,0))</f>
        <v>127.25892857142857</v>
      </c>
      <c r="AB7" s="7">
        <v>3619832</v>
      </c>
      <c r="AC7" s="8">
        <f t="array" ref="AC7">AB7/INDEX(Exch_rates,MATCH($A7,Exch_regions2,0),MATCH(AB$1,Exch_months2,0))</f>
        <v>139.22430769230769</v>
      </c>
      <c r="AD7" s="7">
        <v>3318621.5</v>
      </c>
      <c r="AE7" s="8">
        <f t="array" ref="AE7">AD7/INDEX(Exch_rates,MATCH($A7,Exch_regions2,0),MATCH(AD$1,Exch_months2,0))</f>
        <v>145.87347252747253</v>
      </c>
      <c r="AF7" s="7">
        <v>3539957</v>
      </c>
      <c r="AG7" s="8">
        <f t="array" ref="AG7">AF7/INDEX(Exch_rates,MATCH($A7,Exch_regions2,0),MATCH(AF$1,Exch_months2,0))</f>
        <v>141.59827999999999</v>
      </c>
      <c r="AH7" s="7">
        <v>3418562.5</v>
      </c>
      <c r="AI7" s="8">
        <f t="array" ref="AI7">AH7/INDEX(Exch_rates,MATCH($A7,Exch_regions2,0),MATCH(AH$1,Exch_months2,0))</f>
        <v>138.12373737373738</v>
      </c>
      <c r="AJ7" s="7">
        <v>3631375</v>
      </c>
      <c r="AK7" s="8">
        <f t="array" ref="AK7">AJ7/INDEX(Exch_rates,MATCH($A7,Exch_regions2,0),MATCH(AJ$1,Exch_months2,0))</f>
        <v>154.52659574468086</v>
      </c>
      <c r="AL7" s="7">
        <v>3670625</v>
      </c>
      <c r="AM7" s="8">
        <f t="array" ref="AM7">AL7/INDEX(Exch_rates,MATCH($A7,Exch_regions2,0),MATCH(AL$1,Exch_months2,0))</f>
        <v>181.26543209876544</v>
      </c>
      <c r="AN7" s="7">
        <v>3655423</v>
      </c>
      <c r="AO7" s="8">
        <f t="array" ref="AO7">AN7/INDEX(Exch_rates,MATCH($A7,Exch_regions2,0),MATCH(AN$1,Exch_months2,0))</f>
        <v>178.31331707317074</v>
      </c>
      <c r="AP7" s="7">
        <v>3374055</v>
      </c>
      <c r="AQ7" s="8">
        <f t="array" ref="AQ7">AP7/INDEX(Exch_rates,MATCH($A7,Exch_regions2,0),MATCH(AP$1,Exch_months2,0))</f>
        <v>158.77905882352943</v>
      </c>
      <c r="AR7" s="7">
        <v>3095560</v>
      </c>
      <c r="AS7" s="8">
        <f t="array" ref="AS7">AR7/INDEX(Exch_rates,MATCH($A7,Exch_regions2,0),MATCH(AR$1,Exch_months2,0))</f>
        <v>139.43963963963964</v>
      </c>
      <c r="AT7" s="7">
        <v>3233150</v>
      </c>
      <c r="AU7" s="8">
        <f t="array" ref="AU7">AT7/INDEX(Exch_rates,MATCH($A7,Exch_regions2,0),MATCH(AT$1,Exch_months2,0))</f>
        <v>142.11648351648353</v>
      </c>
      <c r="AV7" s="7">
        <v>3293600</v>
      </c>
      <c r="AW7" s="8">
        <f t="array" ref="AW7">AV7/INDEX(Exch_rates,MATCH($A7,Exch_regions2,0),MATCH(AV$1,Exch_months2,0))</f>
        <v>146.38222222222223</v>
      </c>
      <c r="AX7" s="7">
        <v>3315670</v>
      </c>
      <c r="AY7" s="8">
        <f t="array" ref="AY7">AX7/INDEX(Exch_rates,MATCH($A7,Exch_regions2,0),MATCH(AX$1,Exch_months2,0))</f>
        <v>147.36311111111112</v>
      </c>
      <c r="AZ7" s="7">
        <v>3391545</v>
      </c>
      <c r="BA7" s="8">
        <f t="array" ref="BA7">AZ7/INDEX(Exch_rates,MATCH($A7,Exch_regions2,0),MATCH(AZ$1,Exch_months2,0))</f>
        <v>154.16113636363636</v>
      </c>
      <c r="BB7" s="7">
        <v>3218350</v>
      </c>
      <c r="BC7" s="8">
        <f t="array" ref="BC7">BB7/INDEX(Exch_rates,MATCH($A7,Exch_regions2,0),MATCH(BB$1,Exch_months2,0))</f>
        <v>153.25476190476189</v>
      </c>
      <c r="BD7" s="7">
        <v>3112320</v>
      </c>
      <c r="BE7" s="8">
        <f t="array" ref="BE7">BD7/INDEX(Exch_rates,MATCH($A7,Exch_regions2,0),MATCH(BD$1,Exch_months2,0))</f>
        <v>145.43551401869158</v>
      </c>
      <c r="BF7" s="7">
        <v>2920487.5</v>
      </c>
      <c r="BG7" s="8">
        <f t="array" ref="BG7">BF7/INDEX(Exch_rates,MATCH($A7,Exch_regions2,0),MATCH(BF$1,Exch_months2,0))</f>
        <v>139.07083333333333</v>
      </c>
      <c r="BH7" s="7">
        <v>2524480</v>
      </c>
      <c r="BI7" s="8">
        <f t="array" ref="BI7">BH7/INDEX(Exch_rates,MATCH($A7,Exch_regions2,0),MATCH(BH$1,Exch_months2,0))</f>
        <v>120.21333333333334</v>
      </c>
      <c r="BJ7" s="7">
        <v>3138845</v>
      </c>
      <c r="BK7" s="8">
        <f t="array" ref="BK7">BJ7/INDEX(Exch_rates,MATCH($A7,Exch_regions2,0),MATCH(BJ$1,Exch_months2,0))</f>
        <v>149.46880952380951</v>
      </c>
      <c r="BL7" s="7">
        <v>3297162.5</v>
      </c>
      <c r="BM7" s="8">
        <f t="array" ref="BM7">BL7/INDEX(Exch_rates,MATCH($A7,Exch_regions2,0),MATCH(BL$1,Exch_months2,0))</f>
        <v>149.87102272727273</v>
      </c>
      <c r="BN7" s="7">
        <v>3332875</v>
      </c>
      <c r="BO7" s="8">
        <f t="array" ref="BO7">BN7/INDEX(Exch_rates,MATCH($A7,Exch_regions2,0),MATCH(BN$1,Exch_months2,0))</f>
        <v>146.17872807017545</v>
      </c>
      <c r="BP7" s="7">
        <v>3262105</v>
      </c>
      <c r="BQ7" s="8">
        <f t="array" ref="BQ7">BP7/INDEX(Exch_rates,MATCH($A7,Exch_regions2,0),MATCH(BP$1,Exch_months2,0))</f>
        <v>146.61146067415731</v>
      </c>
      <c r="BR7" s="7">
        <v>3171917.5</v>
      </c>
      <c r="BS7" s="8">
        <f t="array" ref="BS7">BR7/INDEX(Exch_rates,MATCH($A7,Exch_regions2,0),MATCH(BR$1,Exch_months2,0))</f>
        <v>144.17806818181819</v>
      </c>
      <c r="BT7" s="7">
        <v>3264700</v>
      </c>
      <c r="BU7" s="8">
        <f t="array" ref="BU7">BT7/INDEX(Exch_rates,MATCH($A7,Exch_regions2,0),MATCH(BT$1,Exch_months2,0))</f>
        <v>148.39545454545456</v>
      </c>
      <c r="BV7" s="7">
        <v>3181775</v>
      </c>
      <c r="BW7" s="8">
        <f t="array" ref="BW7">BV7/INDEX(Exch_rates,MATCH($A7,Exch_regions2,0),MATCH(BV$1,Exch_months2,0))</f>
        <v>144.62613636363636</v>
      </c>
      <c r="BX7" s="7">
        <v>3250900</v>
      </c>
      <c r="BY7" s="8">
        <f t="array" ref="BY7">BX7/INDEX(Exch_rates,MATCH($A7,Exch_regions2,0),MATCH(BX$1,Exch_months2,0))</f>
        <v>147.76818181818183</v>
      </c>
      <c r="BZ7" s="7">
        <v>3271600</v>
      </c>
      <c r="CA7" s="8">
        <f t="array" ref="CA7">BZ7/INDEX(Exch_rates,MATCH($A7,Exch_regions2,0),MATCH(BZ$1,Exch_months2,0))</f>
        <v>148.70909090909092</v>
      </c>
      <c r="CB7" s="7">
        <v>3271525</v>
      </c>
      <c r="CC7" s="8">
        <f t="array" ref="CC7">CB7/INDEX(Exch_rates,MATCH($A7,Exch_regions2,0),MATCH(CB$1,Exch_months2,0))</f>
        <v>148.70568181818183</v>
      </c>
      <c r="CD7" s="7">
        <v>3298800</v>
      </c>
      <c r="CE7" s="8">
        <f t="array" ref="CE7">CD7/INDEX(Exch_rates,MATCH($A7,Exch_regions2,0),MATCH(CD$1,Exch_months2,0))</f>
        <v>149.94545454545454</v>
      </c>
      <c r="CF7" s="7">
        <v>3320490</v>
      </c>
      <c r="CG7" s="8">
        <f t="array" ref="CG7">CF7/INDEX(Exch_rates,MATCH($A7,Exch_regions2,0),MATCH(CF$1,Exch_months2,0))</f>
        <v>150.93136363636364</v>
      </c>
      <c r="CH7" s="7">
        <v>3309850</v>
      </c>
      <c r="CI7" s="8">
        <f t="array" ref="CI7">CH7/INDEX(Exch_rates,MATCH($A7,Exch_regions2,0),MATCH(CH$1,Exch_months2,0))</f>
        <v>150.44772727272726</v>
      </c>
      <c r="CJ7" s="7">
        <v>3332620</v>
      </c>
      <c r="CK7" s="8">
        <f t="array" ref="CK7">CJ7/INDEX(Exch_rates,MATCH($A7,Exch_regions2,0),MATCH(CJ$1,Exch_months2,0))</f>
        <v>148.11644444444445</v>
      </c>
      <c r="CL7" s="7">
        <v>3503132.5</v>
      </c>
      <c r="CM7" s="8">
        <f t="array" ref="CM7">CL7/INDEX(Exch_rates,MATCH($A7,Exch_regions2,0),MATCH(CL$1,Exch_months2,0))</f>
        <v>159.23329545454544</v>
      </c>
      <c r="CN7" s="7">
        <v>3426537.5</v>
      </c>
      <c r="CO7" s="8">
        <f t="array" ref="CO7">CN7/INDEX(Exch_rates,MATCH($A7,Exch_regions2,0),MATCH(CN$1,Exch_months2,0))</f>
        <v>155.75170454545454</v>
      </c>
      <c r="CP7" s="7">
        <v>3365600</v>
      </c>
      <c r="CQ7" s="8">
        <f t="array" ref="CQ7">CP7/INDEX(Exch_rates,MATCH($A7,Exch_regions2,0),MATCH(CP$1,Exch_months2,0))</f>
        <v>152.98181818181817</v>
      </c>
      <c r="CR7" s="7">
        <v>3461600</v>
      </c>
      <c r="CS7" s="8">
        <f t="array" ref="CS7">CR7/INDEX(Exch_rates,MATCH($A7,Exch_regions2,0),MATCH(CR$1,Exch_months2,0))</f>
        <v>157.34545454545454</v>
      </c>
      <c r="CT7" s="7">
        <v>3420100</v>
      </c>
      <c r="CU7" s="8">
        <f t="array" ref="CU7">CT7/INDEX(Exch_rates,MATCH($A7,Exch_regions2,0),MATCH(CT$1,Exch_months2,0))</f>
        <v>155.45909090909092</v>
      </c>
      <c r="CV7" s="7">
        <v>3373035</v>
      </c>
      <c r="CW7" s="8">
        <f t="array" ref="CW7">CV7/INDEX(Exch_rates,MATCH($A7,Exch_regions2,0),MATCH(CV$1,Exch_months2,0))</f>
        <v>153.31977272727272</v>
      </c>
      <c r="CX7" s="7">
        <v>3428850</v>
      </c>
      <c r="CY7" s="8">
        <f t="array" ref="CY7">CX7/INDEX(Exch_rates,MATCH($A7,Exch_regions2,0),MATCH(CX$1,Exch_months2,0))</f>
        <v>155.85681818181817</v>
      </c>
      <c r="CZ7" s="7">
        <v>3447030</v>
      </c>
      <c r="DA7" s="8">
        <f t="array" ref="DA7">CZ7/INDEX(Exch_rates,MATCH($A7,Exch_regions2,0),MATCH(CZ$1,Exch_months2,0))</f>
        <v>156.68318181818182</v>
      </c>
      <c r="DB7" s="7">
        <v>3331467.5</v>
      </c>
      <c r="DC7" s="8">
        <f t="array" ref="DC7">DB7/INDEX(Exch_rates,MATCH($A7,Exch_regions2,0),MATCH(DB$1,Exch_months2,0))</f>
        <v>144.84641304347826</v>
      </c>
      <c r="DD7" s="7">
        <v>3332447</v>
      </c>
      <c r="DE7" s="8">
        <f t="array" ref="DE7">DD7/INDEX(Exch_rates,MATCH($A7,Exch_regions2,0),MATCH(DD$1,Exch_months2,0))</f>
        <v>148.10875555555555</v>
      </c>
      <c r="DF7" s="7">
        <v>3321680</v>
      </c>
      <c r="DG7" s="8">
        <f t="array" ref="DG7">DF7/INDEX(Exch_rates,MATCH($A7,Exch_regions2,0),MATCH(DF$1,Exch_months2,0))</f>
        <v>147.63022222222222</v>
      </c>
      <c r="DH7" s="7">
        <v>3323090</v>
      </c>
      <c r="DI7" s="8">
        <f t="array" ref="DI7">DH7/INDEX(Exch_rates,MATCH($A7,Exch_regions2,0),MATCH(DH$1,Exch_months2,0))</f>
        <v>151.04954545454547</v>
      </c>
      <c r="DJ7" s="7">
        <v>3353775</v>
      </c>
      <c r="DK7" s="8">
        <f t="array" ref="DK7">DJ7/INDEX(Exch_rates,MATCH($A7,Exch_regions2,0),MATCH(DJ$1,Exch_months2,0))</f>
        <v>152.44431818181818</v>
      </c>
      <c r="DL7" s="7">
        <v>3444545</v>
      </c>
      <c r="DM7" s="8">
        <f t="array" ref="DM7">DL7/INDEX(Exch_rates,MATCH($A7,Exch_regions2,0),MATCH(DL$1,Exch_months2,0))</f>
        <v>156.57022727272727</v>
      </c>
      <c r="DN7" s="7">
        <v>3436182.5</v>
      </c>
      <c r="DO7" s="8">
        <f t="array" ref="DO7">DN7/INDEX(Exch_rates,MATCH($A7,Exch_regions2,0),MATCH(DN$1,Exch_months2,0))</f>
        <v>151.04098901098902</v>
      </c>
      <c r="DP7" s="7">
        <v>3611999.5</v>
      </c>
      <c r="DQ7" s="8">
        <f t="array" ref="DQ7">DP7/INDEX(Exch_rates,MATCH($A7,Exch_regions2,0),MATCH(DP$1,Exch_months2,0))</f>
        <v>158.7692087912088</v>
      </c>
      <c r="DR7" s="7">
        <v>3508600</v>
      </c>
      <c r="DS7" s="8">
        <f t="array" ref="DS7">DR7/INDEX(Exch_rates,MATCH($A7,Exch_regions2,0),MATCH(DR$1,Exch_months2,0))</f>
        <v>154.22417582417583</v>
      </c>
      <c r="DT7" s="7">
        <v>3649690</v>
      </c>
      <c r="DU7" s="8">
        <f t="array" ref="DU7">DT7/INDEX(Exch_rates,MATCH($A7,Exch_regions2,0),MATCH(DT$1,Exch_months2,0))</f>
        <v>165.89500000000001</v>
      </c>
      <c r="DV7" s="7">
        <v>3674982</v>
      </c>
      <c r="DW7" s="8">
        <f t="array" ref="DW7">DV7/INDEX(Exch_rates,MATCH($A7,Exch_regions2,0),MATCH(DV$1,Exch_months2,0))</f>
        <v>167.04463636363636</v>
      </c>
      <c r="DX7" s="7">
        <v>3757175</v>
      </c>
      <c r="DY7" s="8">
        <f t="array" ref="DY7">DX7/INDEX(Exch_rates,MATCH($A7,Exch_regions2,0),MATCH(DX$1,Exch_months2,0))</f>
        <v>170.78068181818182</v>
      </c>
      <c r="DZ7" s="7">
        <v>3518650</v>
      </c>
      <c r="EA7" s="8">
        <f t="array" ref="EA7">DZ7/INDEX(Exch_rates,MATCH($A7,Exch_regions2,0),MATCH(DZ$1,Exch_months2,0))</f>
        <v>146.61041666666668</v>
      </c>
      <c r="EB7" s="7">
        <v>3521610</v>
      </c>
      <c r="EC7" s="8">
        <f t="array" ref="EC7">EB7/INDEX(Exch_rates,MATCH($A7,Exch_regions2,0),MATCH(EB$1,Exch_months2,0))</f>
        <v>145.22103092783505</v>
      </c>
      <c r="ED7" s="7">
        <v>3646975</v>
      </c>
      <c r="EE7" s="8">
        <f t="array" ref="EE7">ED7/INDEX(Exch_rates,MATCH($A7,Exch_regions2,0),MATCH(ED$1,Exch_months2,0))</f>
        <v>151.95729166666666</v>
      </c>
      <c r="EF7" s="7">
        <v>3689730</v>
      </c>
      <c r="EG7" s="8">
        <f t="array" ref="EG7">EF7/INDEX(Exch_rates,MATCH($A7,Exch_regions2,0),MATCH(EF$1,Exch_months2,0))</f>
        <v>153.73875000000001</v>
      </c>
      <c r="EH7" s="7">
        <v>3662790</v>
      </c>
      <c r="EI7" s="8">
        <f t="array" ref="EI7">EH7/INDEX(Exch_rates,MATCH($A7,Exch_regions2,0),MATCH(EH$1,Exch_months2,0))</f>
        <v>152.61625000000001</v>
      </c>
      <c r="EJ7" s="7">
        <v>3760610</v>
      </c>
      <c r="EK7" s="8">
        <f t="array" ref="EK7">EJ7/INDEX(Exch_rates,MATCH($A7,Exch_regions2,0),MATCH(EJ$1,Exch_months2,0))</f>
        <v>156.69208333333333</v>
      </c>
      <c r="EL7" s="7">
        <v>3833300</v>
      </c>
      <c r="EM7" s="8">
        <f t="array" ref="EM7">EL7/INDEX(Exch_rates,MATCH($A7,Exch_regions2,0),MATCH(EL$1,Exch_months2,0))</f>
        <v>159.72083333333333</v>
      </c>
      <c r="EN7" s="7">
        <v>3910162.5</v>
      </c>
      <c r="EO7" s="8">
        <f t="array" ref="EO7">EN7/INDEX(Exch_rates,MATCH($A7,Exch_regions2,0),MATCH(EN$1,Exch_months2,0))</f>
        <v>162.92343750000001</v>
      </c>
      <c r="EP7" s="7">
        <v>4144400</v>
      </c>
      <c r="EQ7" s="8">
        <f t="array" ref="EQ7">EP7/INDEX(Exch_rates,MATCH($A7,Exch_regions2,0),MATCH(EP$1,Exch_months2,0))</f>
        <v>167.11290322580646</v>
      </c>
      <c r="ER7" s="7">
        <v>4292000</v>
      </c>
      <c r="ES7" s="8">
        <f t="array" ref="ES7">ER7/INDEX(Exch_rates,MATCH($A7,Exch_regions2,0),MATCH(ER$1,Exch_months2,0))</f>
        <v>178.83333333333334</v>
      </c>
      <c r="ET7" s="7">
        <v>4375625</v>
      </c>
      <c r="EU7" s="8">
        <f t="array" ref="EU7">ET7/INDEX(Exch_rates,MATCH($A7,Exch_regions2,0),MATCH(ET$1,Exch_months2,0))</f>
        <v>175.02500000000001</v>
      </c>
      <c r="EV7" s="7">
        <v>4347197.5</v>
      </c>
      <c r="EW7" s="8">
        <f t="array" ref="EW7">EV7/INDEX(Exch_rates,MATCH($A7,Exch_regions2,0),MATCH(EV$1,Exch_months2,0))</f>
        <v>173.8879</v>
      </c>
      <c r="EX7" s="19">
        <v>4462198</v>
      </c>
      <c r="EY7" s="8">
        <f t="array" ref="EY7">EX7/INDEX(Exch_rates,MATCH($A7,Exch_regions2,0),MATCH(EX$1,Exch_months2,0))</f>
        <v>178.48792</v>
      </c>
      <c r="EZ7" s="19">
        <v>4251211.5</v>
      </c>
      <c r="FA7" s="8">
        <f t="array" ref="FA7">EZ7/INDEX(Exch_rates,MATCH($A7,Exch_regions2,0),MATCH(EZ$1,Exch_months2,0))</f>
        <v>170.04846000000001</v>
      </c>
      <c r="FB7" s="19">
        <v>4208974</v>
      </c>
      <c r="FC7" s="8">
        <f t="array" ref="FC7">FB7/INDEX(Exch_rates,MATCH($A7,Exch_regions2,0),MATCH(FB$1,Exch_months2,0))</f>
        <v>155.88792592592591</v>
      </c>
      <c r="FD7" s="19">
        <v>4530085</v>
      </c>
      <c r="FE7" s="8">
        <f t="array" ref="FE7">FD7/INDEX(Exch_rates,MATCH($A7,Exch_regions2,0),MATCH(FD$1,Exch_months2,0))</f>
        <v>161.78874999999999</v>
      </c>
      <c r="FF7" s="19">
        <v>4466125</v>
      </c>
      <c r="FG7" s="8">
        <f t="array" ref="FG7">FF7/INDEX(Exch_rates,MATCH($A7,Exch_regions2,0),MATCH(FF$1,Exch_months2,0))</f>
        <v>154.00431034482759</v>
      </c>
      <c r="FH7" s="19">
        <v>4488600</v>
      </c>
      <c r="FI7" s="8">
        <f t="array" ref="FI7">FH7/INDEX(Exch_rates,MATCH($A7,Exch_regions2,0),MATCH(FH$1,Exch_months2,0))</f>
        <v>178.11904761904762</v>
      </c>
      <c r="FJ7" s="19">
        <v>4437187.5</v>
      </c>
      <c r="FK7" s="8">
        <f t="array" ref="FK7">FJ7/INDEX(Exch_rates,MATCH($A7,Exch_regions2,0),MATCH(FJ$1,Exch_months2,0))</f>
        <v>157.06858407079645</v>
      </c>
      <c r="FL7" s="19">
        <v>4491750</v>
      </c>
      <c r="FM7" s="8">
        <f t="array" ref="FM7">FL7/INDEX(Exch_rates,MATCH($A7,Exch_regions2,0),MATCH(FL$1,Exch_months2,0))</f>
        <v>149.72499999999999</v>
      </c>
      <c r="FN7" s="19">
        <v>4396875</v>
      </c>
      <c r="FO7" s="8">
        <f t="array" ref="FO7">FN7/INDEX(Exch_rates,MATCH($A7,Exch_regions2,0),MATCH(FN$1,Exch_months2,0))</f>
        <v>146.5625</v>
      </c>
      <c r="FP7" s="19">
        <v>4375250</v>
      </c>
      <c r="FQ7" s="8">
        <f t="array" ref="FQ7">FP7/INDEX(Exch_rates,MATCH($A7,Exch_regions2,0),MATCH(FP$1,Exch_months2,0))</f>
        <v>145.84166666666667</v>
      </c>
      <c r="FR7" s="19">
        <v>4496625</v>
      </c>
      <c r="FS7" s="8">
        <f t="array" ref="FS7">FR7/INDEX(Exch_rates,MATCH($A7,Exch_regions2,0),MATCH(FR$1,Exch_months2,0))</f>
        <v>149.88749999999999</v>
      </c>
      <c r="FT7" s="19">
        <v>4099625</v>
      </c>
      <c r="FU7" s="8">
        <f t="array" ref="FU7">FT7/INDEX(Exch_rates,MATCH($A7,Exch_regions2,0),MATCH(FT$1,Exch_months2,0))</f>
        <v>134.4139344262295</v>
      </c>
      <c r="FV7" s="19">
        <v>4088812.5</v>
      </c>
      <c r="FW7" s="8">
        <f t="array" ref="FW7">FV7/INDEX(Exch_rates,MATCH($A7,Exch_regions2,0),MATCH(FV$1,Exch_months2,0))</f>
        <v>136.29374999999999</v>
      </c>
      <c r="FX7" s="19">
        <v>3975937.5</v>
      </c>
      <c r="FY7" s="8">
        <f t="array" ref="FY7">FX7/INDEX(Exch_rates,MATCH($A7,Exch_regions2,0),MATCH(FX$1,Exch_months2,0))</f>
        <v>132.53125</v>
      </c>
      <c r="FZ7" s="19">
        <v>4105850</v>
      </c>
      <c r="GA7" s="8">
        <f t="array" ref="GA7">FZ7/INDEX(Exch_rates,MATCH($A7,Exch_regions2,0),MATCH(FZ$1,Exch_months2,0))</f>
        <v>136.86166666666668</v>
      </c>
      <c r="GB7" s="19">
        <v>4104875</v>
      </c>
      <c r="GC7" s="8">
        <f t="array" ref="GC7">GB7/INDEX(Exch_rates,MATCH($A7,Exch_regions2,0),MATCH(GB$1,Exch_months2,0))</f>
        <v>136.82916666666668</v>
      </c>
      <c r="GD7" s="19">
        <v>4139750</v>
      </c>
      <c r="GE7" s="8">
        <f t="array" ref="GE7">GD7/INDEX(Exch_rates,MATCH($A7,Exch_regions2,0),MATCH(GD$1,Exch_months2,0))</f>
        <v>137.99166666666667</v>
      </c>
      <c r="GF7" s="19">
        <v>4219500</v>
      </c>
      <c r="GG7" s="8">
        <f t="array" ref="GG7">GF7/INDEX(Exch_rates,MATCH($A7,Exch_regions2,0),MATCH(GF$1,Exch_months2,0))</f>
        <v>140.65</v>
      </c>
      <c r="GH7" s="19">
        <v>4391000</v>
      </c>
      <c r="GI7" s="8">
        <f t="array" ref="GI7">GH7/INDEX(Exch_rates,MATCH($A7,Exch_regions2,0),MATCH(GH$1,Exch_months2,0))</f>
        <v>143.96721311475409</v>
      </c>
      <c r="GJ7" s="19">
        <v>4472916.5</v>
      </c>
      <c r="GK7" s="8">
        <f t="array" ref="GK7">GJ7/INDEX(Exch_rates,MATCH($A7,Exch_regions2,0),MATCH(GJ$1,Exch_months2,0))</f>
        <v>159.74701785714285</v>
      </c>
      <c r="GL7" s="19">
        <v>4351562.5</v>
      </c>
      <c r="GM7" s="8">
        <f t="array" ref="GM7">GL7/INDEX(Exch_rates,MATCH($A7,Exch_regions2,0),MATCH(GL$1,Exch_months2,0))</f>
        <v>155.41294642857142</v>
      </c>
      <c r="GN7" s="19">
        <v>4317750</v>
      </c>
      <c r="GO7" s="8">
        <f t="array" ref="GO7">GN7/INDEX(Exch_rates,MATCH($A7,Exch_regions2,0),MATCH(GN$1,Exch_months2,0))</f>
        <v>154.20535714285714</v>
      </c>
      <c r="GP7" s="19">
        <v>4455562.5</v>
      </c>
      <c r="GQ7" s="8">
        <f t="array" ref="GQ7">GP7/INDEX(Exch_rates,MATCH($A7,Exch_regions2,0),MATCH(GP$1,Exch_months2,0))</f>
        <v>153.64008620689654</v>
      </c>
      <c r="GR7" s="19">
        <v>4466750</v>
      </c>
      <c r="GS7" s="8">
        <f t="array" ref="GS7">GR7/INDEX(Exch_rates,MATCH($A7,Exch_regions2,0),MATCH(GR$1,Exch_months2,0))</f>
        <v>159.52678571428572</v>
      </c>
      <c r="GT7" s="19">
        <v>4419750</v>
      </c>
      <c r="GU7" s="8">
        <f t="array" ref="GU7">GT7/INDEX(Exch_rates,MATCH($A7,Exch_regions2,0),MATCH(GT$1,Exch_months2,0))</f>
        <v>157.84821428571428</v>
      </c>
      <c r="GV7" s="19">
        <v>4136750</v>
      </c>
      <c r="GW7" s="8">
        <f t="array" ref="GW7">GV7/INDEX(Exch_rates,MATCH($A7,Exch_regions2,0),MATCH(GV$1,Exch_months2,0))</f>
        <v>142.64655172413794</v>
      </c>
      <c r="GX7" s="19">
        <v>4114325</v>
      </c>
      <c r="GY7" s="8">
        <f t="array" ref="GY7">GX7/INDEX(Exch_rates,MATCH($A7,Exch_regions2,0),MATCH(GX$1,Exch_months2,0))</f>
        <v>134.45506535947712</v>
      </c>
      <c r="GZ7" s="19">
        <v>4058500</v>
      </c>
      <c r="HA7" s="8">
        <f t="array" ref="HA7">GZ7/INDEX(Exch_rates,MATCH($A7,Exch_regions2,0),MATCH(GZ$1,Exch_months2,0))</f>
        <v>135.28333333333333</v>
      </c>
      <c r="HB7" s="19">
        <v>4151625</v>
      </c>
      <c r="HC7" s="8">
        <f t="array" ref="HC7">HB7/INDEX(Exch_rates,MATCH($A7,Exch_regions2,0),MATCH(HB$1,Exch_months2,0))</f>
        <v>138.38749999999999</v>
      </c>
      <c r="HD7" s="19">
        <v>4340750</v>
      </c>
      <c r="HE7" s="8">
        <f t="array" ref="HE7">HD7/INDEX(Exch_rates,MATCH($A7,Exch_regions2,0),MATCH(HD$1,Exch_months2,0))</f>
        <v>147.14406779661016</v>
      </c>
      <c r="HF7" s="19">
        <v>4446750</v>
      </c>
      <c r="HG7" s="8">
        <f t="array" ref="HG7">HF7/INDEX(Exch_rates,MATCH($A7,Exch_regions2,0),MATCH(HF$1,Exch_months2,0))</f>
        <v>156.02631578947367</v>
      </c>
      <c r="HH7" s="19">
        <v>4536375</v>
      </c>
      <c r="HI7" s="8">
        <f t="array" ref="HI7">HH7/INDEX(Exch_rates,MATCH($A7,Exch_regions2,0),MATCH(HH$1,Exch_months2,0))</f>
        <v>160.5796460176991</v>
      </c>
      <c r="HJ7" s="19">
        <v>4546656.25</v>
      </c>
      <c r="HK7" s="8">
        <f t="array" ref="HK7">HJ7/INDEX(Exch_rates,MATCH($A7,Exch_regions2,0),MATCH(HJ$1,Exch_months2,0))</f>
        <v>156.78125</v>
      </c>
      <c r="HL7" s="19">
        <v>4513500</v>
      </c>
      <c r="HM7" s="8">
        <f t="array" ref="HM7">HL7/INDEX(Exch_rates,MATCH($A7,Exch_regions2,0),MATCH(HL$1,Exch_months2,0))</f>
        <v>155.63793103448276</v>
      </c>
      <c r="HN7" s="8">
        <v>4576156.25</v>
      </c>
      <c r="HO7" s="8">
        <f t="array" ref="HO7">HN7/INDEX(Exch_rates,MATCH($A7,Exch_regions2,0),MATCH(HN$1,Exch_months2,0))</f>
        <v>157.79849137931035</v>
      </c>
      <c r="HP7" s="8">
        <v>4705406.25</v>
      </c>
      <c r="HQ7" s="8">
        <f t="array" ref="HQ7">HP7/INDEX(Exch_rates,MATCH($A7,Exch_regions2,0),MATCH(HP$1,Exch_months2,0))</f>
        <v>151.78729838709677</v>
      </c>
      <c r="HR7" s="8">
        <v>4700843.75</v>
      </c>
      <c r="HS7" s="8">
        <f t="array" ref="HS7">HR7/INDEX(Exch_rates,MATCH($A7,Exch_regions2,0),MATCH(HR$1,Exch_months2,0))</f>
        <v>146.9013671875</v>
      </c>
      <c r="HT7" s="8">
        <v>4630300</v>
      </c>
      <c r="HU7" s="8">
        <f t="array" ref="HU7">HT7/INDEX(Exch_rates,MATCH($A7,Exch_regions2,0),MATCH(HT$1,Exch_months2,0))</f>
        <v>138.6317365269461</v>
      </c>
      <c r="HV7" s="8">
        <v>4601500</v>
      </c>
      <c r="HW7" s="8">
        <f t="array" ref="HW7">HV7/INDEX(Exch_rates,MATCH($A7,Exch_regions2,0),MATCH(HV$1,Exch_months2,0))</f>
        <v>138.39097744360902</v>
      </c>
      <c r="HX7" s="8">
        <v>4596600</v>
      </c>
      <c r="HY7" s="8">
        <f t="array" ref="HY7">HX7/INDEX(Exch_rates,MATCH($A7,Exch_regions2,0),MATCH(HX$1,Exch_months2,0))</f>
        <v>129.11797752808988</v>
      </c>
      <c r="HZ7" s="8">
        <v>4666937.5</v>
      </c>
      <c r="IA7" s="8">
        <f t="array" ref="IA7">HZ7/INDEX(Exch_rates,MATCH($A7,Exch_regions2,0),MATCH(HZ$1,Exch_months2,0))</f>
        <v>131.46302816901408</v>
      </c>
      <c r="IB7" s="8">
        <v>4823312.5</v>
      </c>
      <c r="IC7" s="8">
        <f t="array" ref="IC7">IB7/INDEX(Exch_rates,MATCH($A7,Exch_regions2,0),MATCH(IB$1,Exch_months2,0))</f>
        <v>127.76986754966887</v>
      </c>
      <c r="ID7" s="8">
        <v>4873500</v>
      </c>
      <c r="IE7" s="8">
        <f t="array" ref="IE7">ID7/INDEX(Exch_rates,MATCH($A7,Exch_regions2,0),MATCH(ID$1,Exch_months2,0))</f>
        <v>128.25</v>
      </c>
      <c r="IF7" s="8">
        <v>4842875</v>
      </c>
      <c r="IG7" s="8">
        <f t="array" ref="IG7">IF7/INDEX(Exch_rates,MATCH($A7,Exch_regions2,0),MATCH(IF$1,Exch_months2,0))</f>
        <v>127.44407894736842</v>
      </c>
      <c r="IH7" s="8">
        <v>4839562.5</v>
      </c>
      <c r="II7" s="8">
        <f t="array" ref="II7">IH7/INDEX(Exch_rates,MATCH($A7,Exch_regions2,0),MATCH(IH$1,Exch_months2,0))</f>
        <v>125.70292207792208</v>
      </c>
      <c r="IJ7" s="8">
        <v>4950687.5</v>
      </c>
      <c r="IK7" s="8">
        <f t="array" ref="IK7">IJ7/INDEX(Exch_rates,MATCH($A7,Exch_regions2,0),MATCH(IJ$1,Exch_months2,0))</f>
        <v>110.01527777777778</v>
      </c>
      <c r="IL7" s="8">
        <v>5065918</v>
      </c>
      <c r="IM7" s="8">
        <f t="array" ref="IM7">IL7/INDEX(Exch_rates,MATCH($A7,Exch_regions2,0),MATCH(IL$1,Exch_months2,0))</f>
        <v>126.64794999999999</v>
      </c>
      <c r="IN7" s="8">
        <v>5112625</v>
      </c>
      <c r="IO7" s="8">
        <f t="array" ref="IO7">IN7/INDEX(Exch_rates,MATCH($A7,Exch_regions2,0),MATCH(IN$1,Exch_months2,0))</f>
        <v>127.815625</v>
      </c>
      <c r="IP7" s="8">
        <v>5035650</v>
      </c>
      <c r="IQ7" s="8">
        <f t="array" ref="IQ7">IP7/INDEX(Exch_rates,MATCH($A7,Exch_regions2,0),MATCH(IP$1,Exch_months2,0))</f>
        <v>125.89125</v>
      </c>
      <c r="IR7" s="8">
        <v>4975812.5</v>
      </c>
      <c r="IS7" s="8">
        <f t="array" ref="IS7">IR7/INDEX(Exch_rates,MATCH($A7,Exch_regions2,0),MATCH(IR$1,Exch_months2,0))</f>
        <v>124.3953125</v>
      </c>
      <c r="IT7" s="8">
        <v>4898937.5</v>
      </c>
      <c r="IU7" s="8">
        <f t="array" ref="IU7">IT7/INDEX(Exch_rates,MATCH($A7,Exch_regions2,0),MATCH(IT$1,Exch_months2,0))</f>
        <v>122.4734375</v>
      </c>
      <c r="IV7" s="34">
        <v>4974400</v>
      </c>
      <c r="IW7" s="8">
        <f t="array" ref="IW7">IV7/INDEX(Exch_rates,MATCH($A7,Exch_regions2,0),MATCH(IV$1,Exch_months2,0))</f>
        <v>124.36</v>
      </c>
      <c r="IX7" s="8">
        <v>5055000</v>
      </c>
      <c r="IY7" s="8">
        <f t="array" ref="IY7">IX7/INDEX(Exch_rates,MATCH($A7,Exch_regions2,0),MATCH(IX$1,Exch_months2,0))</f>
        <v>126.375</v>
      </c>
      <c r="IZ7" s="8">
        <v>5055687.5</v>
      </c>
      <c r="JA7" s="8">
        <f t="array" ref="JA7">IZ7/INDEX(Exch_rates,MATCH($A7,Exch_regions2,0),MATCH(IZ$1,Exch_months2,0))</f>
        <v>126.39218750000001</v>
      </c>
      <c r="JB7" s="8">
        <v>5332050</v>
      </c>
      <c r="JC7" s="8">
        <f t="array" ref="JC7">JB7/INDEX(Exch_rates,MATCH($A7,Exch_regions2,0),MATCH(JB$1,Exch_months2,0))</f>
        <v>133.30125000000001</v>
      </c>
      <c r="JD7" s="8">
        <v>5914250</v>
      </c>
      <c r="JE7" s="8">
        <f t="array" ref="JE7">JD7/INDEX(Exch_rates,MATCH($A7,Exch_regions2,0),MATCH(JD$1,Exch_months2,0))</f>
        <v>147.85624999999999</v>
      </c>
      <c r="JF7" s="8">
        <v>5944500</v>
      </c>
      <c r="JG7" s="8">
        <f t="array" ref="JG7">JF7/INDEX(Exch_rates,MATCH($A7,Exch_regions2,0),MATCH(JF$1,Exch_months2,0))</f>
        <v>148.61250000000001</v>
      </c>
      <c r="JH7" s="8">
        <v>6029437.5</v>
      </c>
      <c r="JI7" s="8">
        <f t="array" ref="JI7">JH7/INDEX(Exch_rates,MATCH($A7,Exch_regions2,0),MATCH(JH$1,Exch_months2,0))</f>
        <v>150.73593750000001</v>
      </c>
      <c r="JJ7" s="8">
        <v>6156875</v>
      </c>
      <c r="JK7" s="8">
        <f t="array" ref="JK7">JJ7/INDEX(Exch_rates,MATCH($A7,Exch_regions2,0),MATCH(JJ$1,Exch_months2,0))</f>
        <v>153.921875</v>
      </c>
      <c r="JL7" s="8">
        <v>6352937.5</v>
      </c>
      <c r="JM7" s="8">
        <f t="array" ref="JM7">JL7/INDEX(Exch_rates,MATCH($A7,Exch_regions2,0),MATCH(JL$1,Exch_months2,0))</f>
        <v>158.82343750000001</v>
      </c>
      <c r="JN7" s="8">
        <v>6491900</v>
      </c>
      <c r="JO7" s="8">
        <f t="array" ref="JO7">JN7/INDEX(Exch_rates,MATCH($A7,Exch_regions2,0),MATCH(JN$1,Exch_months2,0))</f>
        <v>162.29750000000001</v>
      </c>
      <c r="JP7" s="8">
        <v>6631812.5</v>
      </c>
      <c r="JQ7" s="8">
        <f t="array" ref="JQ7">JP7/INDEX(Exch_rates,MATCH($A7,Exch_regions2,0),MATCH(JP$1,Exch_months2,0))</f>
        <v>165.79531249999999</v>
      </c>
      <c r="JR7" s="8">
        <v>6802687.5</v>
      </c>
      <c r="JS7" s="8">
        <f t="array" ref="JS7">JR7/INDEX(Exch_rates,MATCH($A7,Exch_regions2,0),MATCH(JR$1,Exch_months2,0))</f>
        <v>170.06718749999999</v>
      </c>
      <c r="JT7" s="8">
        <v>7251450</v>
      </c>
      <c r="JU7" s="8">
        <f t="array" ref="JU7">JT7/INDEX(Exch_rates,MATCH($A7,Exch_regions2,0),MATCH(JT$1,Exch_months2,0))</f>
        <v>181.28625</v>
      </c>
      <c r="JV7" s="8">
        <v>7465687.5</v>
      </c>
      <c r="JW7" s="8">
        <f t="array" ref="JW7">JV7/INDEX(Exch_rates,MATCH($A7,Exch_regions2,0),MATCH(JV$1,Exch_months2,0))</f>
        <v>186.64218750000001</v>
      </c>
      <c r="JX7" s="8">
        <v>7330850</v>
      </c>
      <c r="JY7" s="8">
        <f t="array" ref="JY7">JX7/INDEX(Exch_rates,MATCH($A7,Exch_regions2,0),MATCH(JX$1,Exch_months2,0))</f>
        <v>183.27125000000001</v>
      </c>
      <c r="JZ7" s="8">
        <v>7275875</v>
      </c>
      <c r="KA7" s="8">
        <f t="array" ref="KA7">JZ7/INDEX(Exch_rates,MATCH($A7,Exch_regions2,0),MATCH(JZ$1,Exch_months2,0))</f>
        <v>181.89687499999999</v>
      </c>
      <c r="KB7" s="8">
        <v>7255062.5</v>
      </c>
      <c r="KC7" s="8">
        <f t="array" ref="KC7">KB7/INDEX(Exch_rates,MATCH($A7,Exch_regions2,0),MATCH(KB$1,Exch_months2,0))</f>
        <v>181.37656250000001</v>
      </c>
      <c r="KD7" s="8">
        <v>6634550</v>
      </c>
      <c r="KE7" s="8">
        <f t="array" ref="KE7">KD7/INDEX(Exch_rates,MATCH($A7,Exch_regions2,0),MATCH(KD$1,Exch_months2,0))</f>
        <v>165.86375000000001</v>
      </c>
      <c r="KF7" s="8">
        <v>6588312.5</v>
      </c>
      <c r="KG7" s="8">
        <f t="array" ref="KG7">KF7/INDEX(Exch_rates,MATCH($A7,Exch_regions2,0),MATCH(KF$1,Exch_months2,0))</f>
        <v>164.70781249999999</v>
      </c>
      <c r="KH7" s="8">
        <v>6563625</v>
      </c>
      <c r="KI7" s="8">
        <f t="array" ref="KI7">KH7/INDEX(Exch_rates,MATCH($A7,Exch_regions2,0),MATCH(KH$1,Exch_months2,0))</f>
        <v>164.09062499999999</v>
      </c>
      <c r="KJ7" s="8">
        <v>6390062.5</v>
      </c>
      <c r="KK7" s="8">
        <f t="array" ref="KK7">KJ7/INDEX(Exch_rates,MATCH($A7,Exch_regions2,0),MATCH(KJ$1,Exch_months2,0))</f>
        <v>159.75156250000001</v>
      </c>
      <c r="KL7" s="8">
        <v>6016850</v>
      </c>
      <c r="KM7" s="8">
        <f t="array" ref="KM7">KL7/INDEX(Exch_rates,MATCH($A7,Exch_regions2,0),MATCH(KL$1,Exch_months2,0))</f>
        <v>150.42124999999999</v>
      </c>
      <c r="KN7" s="8">
        <v>5878000</v>
      </c>
      <c r="KO7" s="8">
        <f t="array" ref="KO7">KN7/INDEX(Exch_rates,MATCH($A7,Exch_regions2,0),MATCH(KN$1,Exch_months2,0))</f>
        <v>146.94999999999999</v>
      </c>
      <c r="KP7" s="8">
        <v>5897150</v>
      </c>
      <c r="KQ7" s="8">
        <f t="array" ref="KQ7">KP7/INDEX(Exch_rates,MATCH($A7,Exch_regions2,0),MATCH(KP$1,Exch_months2,0))</f>
        <v>147.42875000000001</v>
      </c>
      <c r="KR7" s="8">
        <v>5995687.5</v>
      </c>
      <c r="KS7" s="8">
        <f t="array" ref="KS7">KR7/INDEX(Exch_rates,MATCH($A7,Exch_regions2,0),MATCH(KR$1,Exch_months2,0))</f>
        <v>149.89218750000001</v>
      </c>
      <c r="KT7" s="8">
        <v>5962750</v>
      </c>
      <c r="KU7" s="8">
        <f t="array" ref="KU7">KT7/INDEX(Exch_rates,MATCH($A7,Exch_regions2,0),MATCH(KT$1,Exch_months2,0))</f>
        <v>149.06874999999999</v>
      </c>
      <c r="KV7" s="8">
        <v>6328900</v>
      </c>
      <c r="KW7" s="8">
        <f t="array" ref="KW7">KV7/INDEX(Exch_rates,MATCH($A7,Exch_regions2,0),MATCH(KV$1,Exch_months2,0))</f>
        <v>158.2225</v>
      </c>
      <c r="KX7" s="8">
        <v>6333500</v>
      </c>
      <c r="KY7" s="8">
        <f t="array" ref="KY7">KX7/INDEX(Exch_rates,MATCH($A7,Exch_regions2,0),MATCH(KX$1,Exch_months2,0))</f>
        <v>158.33750000000001</v>
      </c>
      <c r="KZ7" s="8">
        <v>6548875</v>
      </c>
      <c r="LA7" s="8">
        <f t="array" ref="LA7">KZ7/INDEX(Exch_rates,MATCH($A7,Exch_regions2,0),MATCH(KZ$1,Exch_months2,0))</f>
        <v>163.72187500000001</v>
      </c>
      <c r="LB7" s="8">
        <v>6941250</v>
      </c>
      <c r="LC7" s="8">
        <f t="array" ref="LC7">LB7/INDEX(Exch_rates,MATCH($A7,Exch_regions2,0),MATCH(LB$1,Exch_months2,0))</f>
        <v>173.53125</v>
      </c>
      <c r="LD7" s="8">
        <v>6981875</v>
      </c>
      <c r="LE7" s="8">
        <f t="array" ref="LE7">LD7/INDEX(Exch_rates,MATCH($A7,Exch_regions2,0),MATCH(LD$1,Exch_months2,0))</f>
        <v>174.546875</v>
      </c>
      <c r="LF7" s="8">
        <v>6952875</v>
      </c>
      <c r="LG7" s="8">
        <f t="array" ref="LG7">LF7/INDEX(Exch_rates,MATCH($A7,Exch_regions2,0),MATCH(LF$1,Exch_months2,0))</f>
        <v>173.82187500000001</v>
      </c>
      <c r="LH7" s="8">
        <v>6974600</v>
      </c>
      <c r="LI7" s="8">
        <f>LH7/INDEX(Exch_Rate_Data1,MATCH('Food Items CMB_Sorghum'!$A7,Exch_regions1,0),MATCH('Food Items CMB_Sorghum'!LH$1,exch_month4,0))</f>
        <v>174.36500000000001</v>
      </c>
      <c r="LJ7" s="41">
        <v>6545375</v>
      </c>
      <c r="LK7" s="8">
        <f>LJ7/INDEX(exch_Rate_Data2,MATCH('Food Items CMB_Sorghum'!$A7,Exch_regions1,0),MATCH('Food Items CMB_Sorghum'!LJ$1,exch_month5,0))</f>
        <v>163.63437500000001</v>
      </c>
      <c r="LL7" s="8">
        <v>6169750</v>
      </c>
      <c r="LM7" s="8">
        <f>LL7/INDEX(exch_Rate_Data3,MATCH('Food Items CMB_Sorghum'!$A7,Exch_regions1,0),MATCH('Food Items CMB_Sorghum'!LL$1,exch_month6,0))</f>
        <v>154.24375000000001</v>
      </c>
      <c r="LN7" s="7">
        <v>5897400</v>
      </c>
      <c r="LO7" s="7">
        <f>LN7/INDEX(Exchange_rate4,MATCH('Food Items CMB_Sorghum'!$A7,Exch_regions1,0),MATCH('Food Items CMB_Sorghum'!LN$1,exch_month7,0))</f>
        <v>147.435</v>
      </c>
      <c r="LP7" s="7">
        <v>6090500</v>
      </c>
      <c r="LQ7" s="7">
        <f>LP7/INDEX(Exchange_rate5,MATCH('Food Items CMB_Sorghum'!$A7,Exch_regions1,0),MATCH('Food Items CMB_Sorghum'!LP$1,exch_month8,0))</f>
        <v>152.26249999999999</v>
      </c>
      <c r="LR7" s="7">
        <v>6042032</v>
      </c>
      <c r="LS7" s="7">
        <f>LR7/INDEX(Exchange_rate6,MATCH('Food Items CMB_Sorghum'!$A7,Exch_regions1,0),MATCH('Food Items CMB_Sorghum'!LR$1,exch_month9,0))</f>
        <v>151.05080000000001</v>
      </c>
      <c r="LT7" s="7">
        <v>6080312.5</v>
      </c>
      <c r="LU7" s="7">
        <f>LT7/INDEX(Exchange_rate7,MATCH('Food Items CMB_Sorghum'!$A7,Exch_regions1,0),MATCH('Food Items CMB_Sorghum'!LT$1,exch_month10,0))</f>
        <v>152.0078125</v>
      </c>
      <c r="LV7" s="7">
        <v>6418625</v>
      </c>
      <c r="LW7" s="7">
        <f>LV7/INDEX(exchange_rates8,MATCH('Food Items CMB_Sorghum'!$A7,Exch_regions1,0),MATCH('Food Items CMB_Sorghum'!LV$1,exch_month11,0))</f>
        <v>160.46562499999999</v>
      </c>
      <c r="LX7" s="7">
        <v>6808800</v>
      </c>
      <c r="LY7" s="7">
        <f>LX7/INDEX(exchange_rates9,MATCH('Food Items CMB_Sorghum'!$A7,Exch_regions1,0),MATCH('Food Items CMB_Sorghum'!LX$1,exch_month12,0))</f>
        <v>170.22</v>
      </c>
      <c r="LZ7" s="7">
        <v>7284400</v>
      </c>
      <c r="MA7" s="7">
        <f>LZ7/INDEX(exchange_rates10,MATCH('Food Items CMB_Sorghum'!$A7,Exch_regions1,0),MATCH('Food Items CMB_Sorghum'!LZ$1,exch_month13,0))</f>
        <v>182.11</v>
      </c>
      <c r="MB7" s="7">
        <v>6951838.25</v>
      </c>
      <c r="MC7" s="7">
        <f>MB7/INDEX(exchange_rates11,MATCH('Food Items CMB_Sorghum'!$A7,Exch_regions1,0),MATCH('Food Items CMB_Sorghum'!MB$1,exch_month14,0))</f>
        <v>173.79595624999999</v>
      </c>
      <c r="MD7" s="7">
        <v>7598000</v>
      </c>
      <c r="ME7" s="7">
        <f>MD7/INDEX(exchange_rates12,MATCH('Food Items CMB_Sorghum'!$A7,Exch_regions1,0),MATCH('Food Items CMB_Sorghum'!MD$1,exch_month15,0))</f>
        <v>189.95</v>
      </c>
      <c r="MF7" s="7">
        <v>7486750</v>
      </c>
      <c r="MG7" s="7">
        <f>MF7/INDEX(exchange_rates13,MATCH('Food Items CMB_Sorghum'!$A7,Exch_regions1,0),MATCH('Food Items CMB_Sorghum'!MF$1,exch_month16,0))</f>
        <v>187.16874999999999</v>
      </c>
      <c r="MH7" s="7">
        <v>7231750</v>
      </c>
      <c r="MI7" s="7">
        <f>MH7/INDEX(exchange_rates14,MATCH('Food Items CMB_Sorghum'!$A7,Exch_regions1,0),MATCH('Food Items CMB_Sorghum'!MH$1,exch_month17,0))</f>
        <v>180.79374999999999</v>
      </c>
      <c r="MJ7" s="7">
        <v>6848600</v>
      </c>
      <c r="MK7" s="7">
        <f>MJ7/INDEX(exchange_rates15,MATCH('Food Items CMB_Sorghum'!$A7,Exch_regions1,0),MATCH('Food Items CMB_Sorghum'!MJ$1,exch_month18,0))</f>
        <v>171.215</v>
      </c>
      <c r="ML7" s="7">
        <v>6940687.5</v>
      </c>
      <c r="MM7" s="7">
        <f>ML7/INDEX(exchange_rates16,MATCH('Food Items CMB_Sorghum'!$A7,Exch_regions1,0),MATCH('Food Items CMB_Sorghum'!ML$1,exch_month19,0))</f>
        <v>173.51718750000001</v>
      </c>
      <c r="MN7" s="7">
        <v>6746437.5</v>
      </c>
      <c r="MO7" s="7">
        <f>MN7/INDEX(exchange_rates17,MATCH('Food Items CMB_Sorghum'!$A7,Exch_regions1,0),MATCH('Food Items CMB_Sorghum'!MN$1,exch_month20,0))</f>
        <v>168.66093749999999</v>
      </c>
      <c r="MP7" s="7">
        <v>6982000</v>
      </c>
      <c r="MQ7" s="7">
        <f>MP7/INDEX(exchange_rates18,MATCH('Food Items CMB_Sorghum'!$A7,Exch_regions1,0),MATCH('Food Items CMB_Sorghum'!MP$1,exch_month21,0))</f>
        <v>174.55</v>
      </c>
      <c r="MR7" s="7">
        <v>7128625</v>
      </c>
      <c r="MS7" s="7">
        <f>MR7/INDEX(exchange_rates19,MATCH('Food Items CMB_Sorghum'!$A7,Exch_regions1,0),MATCH('Food Items CMB_Sorghum'!MR$1,exch_month22,0))</f>
        <v>178.21562499999999</v>
      </c>
      <c r="MT7" s="40">
        <f t="shared" si="0"/>
        <v>5923812.5</v>
      </c>
      <c r="MU7" s="40">
        <f t="shared" si="0"/>
        <v>149.53272350993376</v>
      </c>
    </row>
    <row r="8" spans="1:359" x14ac:dyDescent="0.25">
      <c r="A8" s="14" t="s">
        <v>5</v>
      </c>
      <c r="B8" s="7">
        <v>3734625</v>
      </c>
      <c r="C8" s="8">
        <f t="array" ref="C8">B8/INDEX(Exch_rates,MATCH($A8,Exch_regions2,0),MATCH(B$1,Exch_months2,0))</f>
        <v>120.47177419354838</v>
      </c>
      <c r="D8" s="7">
        <v>3471000</v>
      </c>
      <c r="E8" s="8">
        <f t="array" ref="E8">D8/INDEX(Exch_rates,MATCH($A8,Exch_regions2,0),MATCH(D$1,Exch_months2,0))</f>
        <v>111.96774193548387</v>
      </c>
      <c r="F8" s="7">
        <v>3703250</v>
      </c>
      <c r="G8" s="8">
        <f t="array" ref="G8">F8/INDEX(Exch_rates,MATCH($A8,Exch_regions2,0),MATCH(F$1,Exch_months2,0))</f>
        <v>117.56349206349206</v>
      </c>
      <c r="H8" s="7">
        <v>3634750</v>
      </c>
      <c r="I8" s="8">
        <f t="array" ref="I8">H8/INDEX(Exch_rates,MATCH($A8,Exch_regions2,0),MATCH(H$1,Exch_months2,0))</f>
        <v>115.38888888888889</v>
      </c>
      <c r="J8" s="7">
        <v>3057795</v>
      </c>
      <c r="K8" s="8">
        <f t="array" ref="K8">J8/INDEX(Exch_rates,MATCH($A8,Exch_regions2,0),MATCH(J$1,Exch_months2,0))</f>
        <v>96.30850393700787</v>
      </c>
      <c r="L8" s="7">
        <v>3034375</v>
      </c>
      <c r="M8" s="8">
        <f t="array" ref="M8">L8/INDEX(Exch_rates,MATCH($A8,Exch_regions2,0),MATCH(L$1,Exch_months2,0))</f>
        <v>95.570866141732282</v>
      </c>
      <c r="N8" s="7">
        <v>3235875</v>
      </c>
      <c r="O8" s="8">
        <f t="array" ref="O8">N8/INDEX(Exch_rates,MATCH($A8,Exch_regions2,0),MATCH(N$1,Exch_months2,0))</f>
        <v>101.91732283464567</v>
      </c>
      <c r="P8" s="7">
        <v>3432375</v>
      </c>
      <c r="Q8" s="8">
        <f t="array" ref="Q8">P8/INDEX(Exch_rates,MATCH($A8,Exch_regions2,0),MATCH(P$1,Exch_months2,0))</f>
        <v>110.72177419354838</v>
      </c>
      <c r="R8" s="7">
        <v>3347500</v>
      </c>
      <c r="S8" s="8">
        <f t="array" ref="S8">R8/INDEX(Exch_rates,MATCH($A8,Exch_regions2,0),MATCH(R$1,Exch_months2,0))</f>
        <v>107.98387096774194</v>
      </c>
      <c r="T8" s="7">
        <v>3351250</v>
      </c>
      <c r="U8" s="8">
        <f t="array" ref="U8">T8/INDEX(Exch_rates,MATCH($A8,Exch_regions2,0),MATCH(T$1,Exch_months2,0))</f>
        <v>112.64705882352941</v>
      </c>
      <c r="V8" s="7">
        <v>3381250</v>
      </c>
      <c r="W8" s="8">
        <f t="array" ref="W8">V8/INDEX(Exch_rates,MATCH($A8,Exch_regions2,0),MATCH(V$1,Exch_months2,0))</f>
        <v>119.16299559471365</v>
      </c>
      <c r="X8" s="7">
        <v>3383135</v>
      </c>
      <c r="Y8" s="8">
        <f t="array" ref="Y8">X8/INDEX(Exch_rates,MATCH($A8,Exch_regions2,0),MATCH(X$1,Exch_months2,0))</f>
        <v>124.15174311926606</v>
      </c>
      <c r="Z8" s="15">
        <v>2846500</v>
      </c>
      <c r="AA8" s="8">
        <f t="array" ref="AA8">Z8/INDEX(Exch_rates,MATCH($A8,Exch_regions2,0),MATCH(Z$1,Exch_months2,0))</f>
        <v>106.41121495327103</v>
      </c>
      <c r="AB8" s="7">
        <v>2503925</v>
      </c>
      <c r="AC8" s="8">
        <f t="array" ref="AC8">AB8/INDEX(Exch_rates,MATCH($A8,Exch_regions2,0),MATCH(AB$1,Exch_months2,0))</f>
        <v>100.157</v>
      </c>
      <c r="AD8" s="7">
        <v>2967750</v>
      </c>
      <c r="AE8" s="8">
        <f t="array" ref="AE8">AD8/INDEX(Exch_rates,MATCH($A8,Exch_regions2,0),MATCH(AD$1,Exch_months2,0))</f>
        <v>130.45054945054946</v>
      </c>
      <c r="AF8" s="7">
        <v>2327500</v>
      </c>
      <c r="AG8" s="8">
        <f t="array" ref="AG8">AF8/INDEX(Exch_rates,MATCH($A8,Exch_regions2,0),MATCH(AF$1,Exch_months2,0))</f>
        <v>96.979166666666671</v>
      </c>
      <c r="AH8" s="7">
        <v>2396500</v>
      </c>
      <c r="AI8" s="8">
        <f t="array" ref="AI8">AH8/INDEX(Exch_rates,MATCH($A8,Exch_regions2,0),MATCH(AH$1,Exch_months2,0))</f>
        <v>100.90526315789474</v>
      </c>
      <c r="AJ8" s="7">
        <v>2473350</v>
      </c>
      <c r="AK8" s="8">
        <f t="array" ref="AK8">AJ8/INDEX(Exch_rates,MATCH($A8,Exch_regions2,0),MATCH(AJ$1,Exch_months2,0))</f>
        <v>106.38064516129032</v>
      </c>
      <c r="AL8" s="7">
        <v>2588685</v>
      </c>
      <c r="AM8" s="8">
        <f t="array" ref="AM8">AL8/INDEX(Exch_rates,MATCH($A8,Exch_regions2,0),MATCH(AL$1,Exch_months2,0))</f>
        <v>121.1080701754386</v>
      </c>
      <c r="AN8" s="7">
        <v>2461850</v>
      </c>
      <c r="AO8" s="8">
        <f t="array" ref="AO8">AN8/INDEX(Exch_rates,MATCH($A8,Exch_regions2,0),MATCH(AN$1,Exch_months2,0))</f>
        <v>117.23095238095237</v>
      </c>
      <c r="AP8" s="7">
        <v>2501300</v>
      </c>
      <c r="AQ8" s="8">
        <f t="array" ref="AQ8">AP8/INDEX(Exch_rates,MATCH($A8,Exch_regions2,0),MATCH(AP$1,Exch_months2,0))</f>
        <v>120.54457831325301</v>
      </c>
      <c r="AR8" s="7">
        <v>2303650</v>
      </c>
      <c r="AS8" s="8">
        <f t="array" ref="AS8">AR8/INDEX(Exch_rates,MATCH($A8,Exch_regions2,0),MATCH(AR$1,Exch_months2,0))</f>
        <v>109.69761904761904</v>
      </c>
      <c r="AT8" s="7">
        <v>2465500</v>
      </c>
      <c r="AU8" s="8">
        <f t="array" ref="AU8">AT8/INDEX(Exch_rates,MATCH($A8,Exch_regions2,0),MATCH(AT$1,Exch_months2,0))</f>
        <v>117.4047619047619</v>
      </c>
      <c r="AV8" s="7">
        <v>2453100</v>
      </c>
      <c r="AW8" s="8">
        <f t="array" ref="AW8">AV8/INDEX(Exch_rates,MATCH($A8,Exch_regions2,0),MATCH(AV$1,Exch_months2,0))</f>
        <v>116.260663507109</v>
      </c>
      <c r="AX8" s="7">
        <v>2375000</v>
      </c>
      <c r="AY8" s="8">
        <f t="array" ref="AY8">AX8/INDEX(Exch_rates,MATCH($A8,Exch_regions2,0),MATCH(AX$1,Exch_months2,0))</f>
        <v>110.46511627906976</v>
      </c>
      <c r="AZ8" s="7">
        <v>2421250</v>
      </c>
      <c r="BA8" s="8">
        <f t="array" ref="BA8">AZ8/INDEX(Exch_rates,MATCH($A8,Exch_regions2,0),MATCH(AZ$1,Exch_months2,0))</f>
        <v>115.29761904761905</v>
      </c>
      <c r="BB8" s="7">
        <v>2278750</v>
      </c>
      <c r="BC8" s="8">
        <f t="array" ref="BC8">BB8/INDEX(Exch_rates,MATCH($A8,Exch_regions2,0),MATCH(BB$1,Exch_months2,0))</f>
        <v>113.9375</v>
      </c>
      <c r="BD8" s="7">
        <v>2231000</v>
      </c>
      <c r="BE8" s="8">
        <f t="array" ref="BE8">BD8/INDEX(Exch_rates,MATCH($A8,Exch_regions2,0),MATCH(BD$1,Exch_months2,0))</f>
        <v>108.82926829268293</v>
      </c>
      <c r="BF8" s="7">
        <v>2202500</v>
      </c>
      <c r="BG8" s="8">
        <f t="array" ref="BG8">BF8/INDEX(Exch_rates,MATCH($A8,Exch_regions2,0),MATCH(BF$1,Exch_months2,0))</f>
        <v>104.88095238095238</v>
      </c>
      <c r="BH8" s="7">
        <v>3171750</v>
      </c>
      <c r="BI8" s="8">
        <f t="array" ref="BI8">BH8/INDEX(Exch_rates,MATCH($A8,Exch_regions2,0),MATCH(BH$1,Exch_months2,0))</f>
        <v>151.03571428571428</v>
      </c>
      <c r="BJ8" s="7">
        <v>3158000</v>
      </c>
      <c r="BK8" s="8">
        <f t="array" ref="BK8">BJ8/INDEX(Exch_rates,MATCH($A8,Exch_regions2,0),MATCH(BJ$1,Exch_months2,0))</f>
        <v>150.38095238095238</v>
      </c>
      <c r="BL8" s="7">
        <v>3313000</v>
      </c>
      <c r="BM8" s="8">
        <f t="array" ref="BM8">BL8/INDEX(Exch_rates,MATCH($A8,Exch_regions2,0),MATCH(BL$1,Exch_months2,0))</f>
        <v>157.76190476190476</v>
      </c>
      <c r="BN8" s="7">
        <v>3329475</v>
      </c>
      <c r="BO8" s="8">
        <f t="array" ref="BO8">BN8/INDEX(Exch_rates,MATCH($A8,Exch_regions2,0),MATCH(BN$1,Exch_months2,0))</f>
        <v>158.54642857142858</v>
      </c>
      <c r="BP8" s="7">
        <v>3267584.5</v>
      </c>
      <c r="BQ8" s="8">
        <f t="array" ref="BQ8">BP8/INDEX(Exch_rates,MATCH($A8,Exch_regions2,0),MATCH(BP$1,Exch_months2,0))</f>
        <v>155.5992619047619</v>
      </c>
      <c r="BR8" s="7">
        <v>3191500</v>
      </c>
      <c r="BS8" s="8">
        <f t="array" ref="BS8">BR8/INDEX(Exch_rates,MATCH($A8,Exch_regions2,0),MATCH(BR$1,Exch_months2,0))</f>
        <v>155.6829268292683</v>
      </c>
      <c r="BT8" s="7">
        <v>3266875</v>
      </c>
      <c r="BU8" s="8">
        <f t="array" ref="BU8">BT8/INDEX(Exch_rates,MATCH($A8,Exch_regions2,0),MATCH(BT$1,Exch_months2,0))</f>
        <v>163.34375</v>
      </c>
      <c r="BV8" s="7">
        <v>3188875</v>
      </c>
      <c r="BW8" s="8">
        <f t="array" ref="BW8">BV8/INDEX(Exch_rates,MATCH($A8,Exch_regions2,0),MATCH(BV$1,Exch_months2,0))</f>
        <v>159.44374999999999</v>
      </c>
      <c r="BX8" s="7">
        <v>3260125</v>
      </c>
      <c r="BY8" s="8">
        <f t="array" ref="BY8">BX8/INDEX(Exch_rates,MATCH($A8,Exch_regions2,0),MATCH(BX$1,Exch_months2,0))</f>
        <v>163.00624999999999</v>
      </c>
      <c r="BZ8" s="7">
        <v>3278125</v>
      </c>
      <c r="CA8" s="8">
        <f t="array" ref="CA8">BZ8/INDEX(Exch_rates,MATCH($A8,Exch_regions2,0),MATCH(BZ$1,Exch_months2,0))</f>
        <v>163.90625</v>
      </c>
      <c r="CB8" s="7">
        <v>3277625</v>
      </c>
      <c r="CC8" s="8">
        <f t="array" ref="CC8">CB8/INDEX(Exch_rates,MATCH($A8,Exch_regions2,0),MATCH(CB$1,Exch_months2,0))</f>
        <v>163.88124999999999</v>
      </c>
      <c r="CD8" s="7">
        <v>3300625</v>
      </c>
      <c r="CE8" s="8">
        <f t="array" ref="CE8">CD8/INDEX(Exch_rates,MATCH($A8,Exch_regions2,0),MATCH(CD$1,Exch_months2,0))</f>
        <v>162.99382716049382</v>
      </c>
      <c r="CF8" s="7">
        <v>3310500</v>
      </c>
      <c r="CG8" s="8">
        <f t="array" ref="CG8">CF8/INDEX(Exch_rates,MATCH($A8,Exch_regions2,0),MATCH(CF$1,Exch_months2,0))</f>
        <v>161.48780487804879</v>
      </c>
      <c r="CH8" s="7">
        <v>3293750</v>
      </c>
      <c r="CI8" s="8">
        <f t="array" ref="CI8">CH8/INDEX(Exch_rates,MATCH($A8,Exch_regions2,0),MATCH(CH$1,Exch_months2,0))</f>
        <v>160.67073170731706</v>
      </c>
      <c r="CJ8" s="7">
        <v>3330500</v>
      </c>
      <c r="CK8" s="8">
        <f t="array" ref="CK8">CJ8/INDEX(Exch_rates,MATCH($A8,Exch_regions2,0),MATCH(CJ$1,Exch_months2,0))</f>
        <v>162.46341463414635</v>
      </c>
      <c r="CL8" s="7">
        <v>3498750</v>
      </c>
      <c r="CM8" s="8">
        <f t="array" ref="CM8">CL8/INDEX(Exch_rates,MATCH($A8,Exch_regions2,0),MATCH(CL$1,Exch_months2,0))</f>
        <v>170.67073170731706</v>
      </c>
      <c r="CN8" s="7">
        <v>3428250</v>
      </c>
      <c r="CO8" s="8">
        <f t="array" ref="CO8">CN8/INDEX(Exch_rates,MATCH($A8,Exch_regions2,0),MATCH(CN$1,Exch_months2,0))</f>
        <v>167.23170731707316</v>
      </c>
      <c r="CP8" s="7">
        <v>3369500</v>
      </c>
      <c r="CQ8" s="8">
        <f t="array" ref="CQ8">CP8/INDEX(Exch_rates,MATCH($A8,Exch_regions2,0),MATCH(CP$1,Exch_months2,0))</f>
        <v>162.3855421686747</v>
      </c>
      <c r="CR8" s="7">
        <v>3468500</v>
      </c>
      <c r="CS8" s="8">
        <f t="array" ref="CS8">CR8/INDEX(Exch_rates,MATCH($A8,Exch_regions2,0),MATCH(CR$1,Exch_months2,0))</f>
        <v>169.19512195121951</v>
      </c>
      <c r="CT8" s="7">
        <v>3430750</v>
      </c>
      <c r="CU8" s="8">
        <f t="array" ref="CU8">CT8/INDEX(Exch_rates,MATCH($A8,Exch_regions2,0),MATCH(CT$1,Exch_months2,0))</f>
        <v>164.34730538922156</v>
      </c>
      <c r="CV8" s="7">
        <v>3393375</v>
      </c>
      <c r="CW8" s="8">
        <f t="array" ref="CW8">CV8/INDEX(Exch_rates,MATCH($A8,Exch_regions2,0),MATCH(CV$1,Exch_months2,0))</f>
        <v>161.58928571428572</v>
      </c>
      <c r="CX8" s="7">
        <v>3434625</v>
      </c>
      <c r="CY8" s="8">
        <f t="array" ref="CY8">CX8/INDEX(Exch_rates,MATCH($A8,Exch_regions2,0),MATCH(CX$1,Exch_months2,0))</f>
        <v>163.55357142857142</v>
      </c>
      <c r="CZ8" s="7">
        <v>3456375</v>
      </c>
      <c r="DA8" s="8">
        <f t="array" ref="DA8">CZ8/INDEX(Exch_rates,MATCH($A8,Exch_regions2,0),MATCH(CZ$1,Exch_months2,0))</f>
        <v>164.58928571428572</v>
      </c>
      <c r="DB8" s="7">
        <v>3338875</v>
      </c>
      <c r="DC8" s="8">
        <f t="array" ref="DC8">DB8/INDEX(Exch_rates,MATCH($A8,Exch_regions2,0),MATCH(DB$1,Exch_months2,0))</f>
        <v>158.99404761904762</v>
      </c>
      <c r="DD8" s="7">
        <v>3316000</v>
      </c>
      <c r="DE8" s="8">
        <f t="array" ref="DE8">DD8/INDEX(Exch_rates,MATCH($A8,Exch_regions2,0),MATCH(DD$1,Exch_months2,0))</f>
        <v>157.9047619047619</v>
      </c>
      <c r="DF8" s="7">
        <v>3307750</v>
      </c>
      <c r="DG8" s="8">
        <f t="array" ref="DG8">DF8/INDEX(Exch_rates,MATCH($A8,Exch_regions2,0),MATCH(DF$1,Exch_months2,0))</f>
        <v>157.51190476190476</v>
      </c>
      <c r="DH8" s="7">
        <v>3308250</v>
      </c>
      <c r="DI8" s="8">
        <f t="array" ref="DI8">DH8/INDEX(Exch_rates,MATCH($A8,Exch_regions2,0),MATCH(DH$1,Exch_months2,0))</f>
        <v>157.53571428571428</v>
      </c>
      <c r="DJ8" s="7">
        <v>3356375</v>
      </c>
      <c r="DK8" s="8">
        <f t="array" ref="DK8">DJ8/INDEX(Exch_rates,MATCH($A8,Exch_regions2,0),MATCH(DJ$1,Exch_months2,0))</f>
        <v>159.82738095238096</v>
      </c>
      <c r="DL8" s="7">
        <v>3437625</v>
      </c>
      <c r="DM8" s="8">
        <f t="array" ref="DM8">DL8/INDEX(Exch_rates,MATCH($A8,Exch_regions2,0),MATCH(DL$1,Exch_months2,0))</f>
        <v>158.05172413793105</v>
      </c>
      <c r="DN8" s="7">
        <v>3451375</v>
      </c>
      <c r="DO8" s="8">
        <f t="array" ref="DO8">DN8/INDEX(Exch_rates,MATCH($A8,Exch_regions2,0),MATCH(DN$1,Exch_months2,0))</f>
        <v>156.88068181818181</v>
      </c>
      <c r="DP8" s="7">
        <v>3611625</v>
      </c>
      <c r="DQ8" s="8">
        <f t="array" ref="DQ8">DP8/INDEX(Exch_rates,MATCH($A8,Exch_regions2,0),MATCH(DP$1,Exch_months2,0))</f>
        <v>164.16477272727272</v>
      </c>
      <c r="DR8" s="7">
        <v>3524500</v>
      </c>
      <c r="DS8" s="8">
        <f t="array" ref="DS8">DR8/INDEX(Exch_rates,MATCH($A8,Exch_regions2,0),MATCH(DR$1,Exch_months2,0))</f>
        <v>154.92307692307693</v>
      </c>
      <c r="DT8" s="7">
        <v>3636800</v>
      </c>
      <c r="DU8" s="8">
        <f t="array" ref="DU8">DT8/INDEX(Exch_rates,MATCH($A8,Exch_regions2,0),MATCH(DT$1,Exch_months2,0))</f>
        <v>158.12173913043478</v>
      </c>
      <c r="DV8" s="7">
        <v>3670875</v>
      </c>
      <c r="DW8" s="8">
        <f t="array" ref="DW8">DV8/INDEX(Exch_rates,MATCH($A8,Exch_regions2,0),MATCH(DV$1,Exch_months2,0))</f>
        <v>159.60326086956522</v>
      </c>
      <c r="DX8" s="7">
        <v>3772218.75</v>
      </c>
      <c r="DY8" s="8">
        <f t="array" ref="DY8">DX8/INDEX(Exch_rates,MATCH($A8,Exch_regions2,0),MATCH(DX$1,Exch_months2,0))</f>
        <v>160.51994680851064</v>
      </c>
      <c r="DZ8" s="7">
        <v>3542075</v>
      </c>
      <c r="EA8" s="8">
        <f t="array" ref="EA8">DZ8/INDEX(Exch_rates,MATCH($A8,Exch_regions2,0),MATCH(DZ$1,Exch_months2,0))</f>
        <v>154.00326086956522</v>
      </c>
      <c r="EB8" s="7">
        <v>3513750</v>
      </c>
      <c r="EC8" s="8">
        <f t="array" ref="EC8">EB8/INDEX(Exch_rates,MATCH($A8,Exch_regions2,0),MATCH(EB$1,Exch_months2,0))</f>
        <v>154.45054945054946</v>
      </c>
      <c r="ED8" s="7">
        <v>3620750</v>
      </c>
      <c r="EE8" s="8">
        <f t="array" ref="EE8">ED8/INDEX(Exch_rates,MATCH($A8,Exch_regions2,0),MATCH(ED$1,Exch_months2,0))</f>
        <v>154.07446808510639</v>
      </c>
      <c r="EF8" s="7">
        <v>3682250</v>
      </c>
      <c r="EG8" s="8">
        <f t="array" ref="EG8">EF8/INDEX(Exch_rates,MATCH($A8,Exch_regions2,0),MATCH(EF$1,Exch_months2,0))</f>
        <v>153.42708333333334</v>
      </c>
      <c r="EH8" s="7">
        <v>3679375</v>
      </c>
      <c r="EI8" s="8">
        <f t="array" ref="EI8">EH8/INDEX(Exch_rates,MATCH($A8,Exch_regions2,0),MATCH(EH$1,Exch_months2,0))</f>
        <v>148.66161616161617</v>
      </c>
      <c r="EJ8" s="7">
        <v>3791250</v>
      </c>
      <c r="EK8" s="8">
        <f t="array" ref="EK8">EJ8/INDEX(Exch_rates,MATCH($A8,Exch_regions2,0),MATCH(EJ$1,Exch_months2,0))</f>
        <v>151.65</v>
      </c>
      <c r="EL8" s="7">
        <v>3869039.75</v>
      </c>
      <c r="EM8" s="8">
        <f t="array" ref="EM8">EL8/INDEX(Exch_rates,MATCH($A8,Exch_regions2,0),MATCH(EL$1,Exch_months2,0))</f>
        <v>150.73985078115868</v>
      </c>
      <c r="EN8" s="7">
        <v>3951812.5</v>
      </c>
      <c r="EO8" s="8">
        <f t="array" ref="EO8">EN8/INDEX(Exch_rates,MATCH($A8,Exch_regions2,0),MATCH(EN$1,Exch_months2,0))</f>
        <v>151.99278846153845</v>
      </c>
      <c r="EP8" s="7">
        <v>4167750</v>
      </c>
      <c r="EQ8" s="8">
        <f t="array" ref="EQ8">EP8/INDEX(Exch_rates,MATCH($A8,Exch_regions2,0),MATCH(EP$1,Exch_months2,0))</f>
        <v>160.29807692307693</v>
      </c>
      <c r="ER8" s="7">
        <v>4307375</v>
      </c>
      <c r="ES8" s="8">
        <f t="array" ref="ES8">ER8/INDEX(Exch_rates,MATCH($A8,Exch_regions2,0),MATCH(ER$1,Exch_months2,0))</f>
        <v>161.7793427230047</v>
      </c>
      <c r="ET8" s="7">
        <v>4419625</v>
      </c>
      <c r="EU8" s="8">
        <f t="array" ref="EU8">ET8/INDEX(Exch_rates,MATCH($A8,Exch_regions2,0),MATCH(ET$1,Exch_months2,0))</f>
        <v>159.26576576576576</v>
      </c>
      <c r="EV8" s="7">
        <v>4348500</v>
      </c>
      <c r="EW8" s="8">
        <f t="array" ref="EW8">EV8/INDEX(Exch_rates,MATCH($A8,Exch_regions2,0),MATCH(EV$1,Exch_months2,0))</f>
        <v>155.30357142857142</v>
      </c>
      <c r="EX8" s="19">
        <v>4434500</v>
      </c>
      <c r="EY8" s="8">
        <f t="array" ref="EY8">EX8/INDEX(Exch_rates,MATCH($A8,Exch_regions2,0),MATCH(EX$1,Exch_months2,0))</f>
        <v>158.375</v>
      </c>
      <c r="EZ8" s="19">
        <v>4265750</v>
      </c>
      <c r="FA8" s="8">
        <f t="array" ref="FA8">EZ8/INDEX(Exch_rates,MATCH($A8,Exch_regions2,0),MATCH(EZ$1,Exch_months2,0))</f>
        <v>152.34821428571428</v>
      </c>
      <c r="FB8" s="19">
        <v>4204000</v>
      </c>
      <c r="FC8" s="8">
        <f t="array" ref="FC8">FB8/INDEX(Exch_rates,MATCH($A8,Exch_regions2,0),MATCH(FB$1,Exch_months2,0))</f>
        <v>146.22608695652173</v>
      </c>
      <c r="FD8" s="19">
        <v>4483918</v>
      </c>
      <c r="FE8" s="8">
        <f t="array" ref="FE8">FD8/INDEX(Exch_rates,MATCH($A8,Exch_regions2,0),MATCH(FD$1,Exch_months2,0))</f>
        <v>163.05156363636362</v>
      </c>
      <c r="FF8" s="19">
        <v>4472625</v>
      </c>
      <c r="FG8" s="8">
        <f t="array" ref="FG8">FF8/INDEX(Exch_rates,MATCH($A8,Exch_regions2,0),MATCH(FF$1,Exch_months2,0))</f>
        <v>175.39705882352942</v>
      </c>
      <c r="FH8" s="19">
        <v>4475125</v>
      </c>
      <c r="FI8" s="8">
        <f t="array" ref="FI8">FH8/INDEX(Exch_rates,MATCH($A8,Exch_regions2,0),MATCH(FH$1,Exch_months2,0))</f>
        <v>168.87264150943398</v>
      </c>
      <c r="FJ8" s="19">
        <v>4441187.5</v>
      </c>
      <c r="FK8" s="8">
        <f t="array" ref="FK8">FJ8/INDEX(Exch_rates,MATCH($A8,Exch_regions2,0),MATCH(FJ$1,Exch_months2,0))</f>
        <v>161.49772727272727</v>
      </c>
      <c r="FL8" s="19">
        <v>4500875</v>
      </c>
      <c r="FM8" s="8">
        <f t="array" ref="FM8">FL8/INDEX(Exch_rates,MATCH($A8,Exch_regions2,0),MATCH(FL$1,Exch_months2,0))</f>
        <v>160.74553571428572</v>
      </c>
      <c r="FN8" s="19">
        <v>4428750</v>
      </c>
      <c r="FO8" s="8">
        <f t="array" ref="FO8">FN8/INDEX(Exch_rates,MATCH($A8,Exch_regions2,0),MATCH(FN$1,Exch_months2,0))</f>
        <v>158.16964285714286</v>
      </c>
      <c r="FP8" s="19">
        <v>4402875</v>
      </c>
      <c r="FQ8" s="8">
        <f t="array" ref="FQ8">FP8/INDEX(Exch_rates,MATCH($A8,Exch_regions2,0),MATCH(FP$1,Exch_months2,0))</f>
        <v>157.24553571428572</v>
      </c>
      <c r="FR8" s="19">
        <v>4537000</v>
      </c>
      <c r="FS8" s="8">
        <f t="array" ref="FS8">FR8/INDEX(Exch_rates,MATCH($A8,Exch_regions2,0),MATCH(FR$1,Exch_months2,0))</f>
        <v>162.03571428571428</v>
      </c>
      <c r="FT8" s="19">
        <v>4106500</v>
      </c>
      <c r="FU8" s="8">
        <f t="array" ref="FU8">FT8/INDEX(Exch_rates,MATCH($A8,Exch_regions2,0),MATCH(FT$1,Exch_months2,0))</f>
        <v>146.66071428571428</v>
      </c>
      <c r="FV8" s="19">
        <v>4068000</v>
      </c>
      <c r="FW8" s="8">
        <f t="array" ref="FW8">FV8/INDEX(Exch_rates,MATCH($A8,Exch_regions2,0),MATCH(FV$1,Exch_months2,0))</f>
        <v>142.73684210526315</v>
      </c>
      <c r="FX8" s="19">
        <v>3968500</v>
      </c>
      <c r="FY8" s="8">
        <f t="array" ref="FY8">FX8/INDEX(Exch_rates,MATCH($A8,Exch_regions2,0),MATCH(FX$1,Exch_months2,0))</f>
        <v>136.84482758620689</v>
      </c>
      <c r="FZ8" s="19">
        <v>4178750</v>
      </c>
      <c r="GA8" s="8">
        <f t="array" ref="GA8">FZ8/INDEX(Exch_rates,MATCH($A8,Exch_regions2,0),MATCH(FZ$1,Exch_months2,0))</f>
        <v>138.14049586776861</v>
      </c>
      <c r="GB8" s="19">
        <v>4212375</v>
      </c>
      <c r="GC8" s="8">
        <f t="array" ref="GC8">GB8/INDEX(Exch_rates,MATCH($A8,Exch_regions2,0),MATCH(GB$1,Exch_months2,0))</f>
        <v>135.88306451612902</v>
      </c>
      <c r="GD8" s="19">
        <v>4177750</v>
      </c>
      <c r="GE8" s="8">
        <f t="array" ref="GE8">GD8/INDEX(Exch_rates,MATCH($A8,Exch_regions2,0),MATCH(GD$1,Exch_months2,0))</f>
        <v>131.58267716535434</v>
      </c>
      <c r="GF8" s="19">
        <v>4235375</v>
      </c>
      <c r="GG8" s="8">
        <f t="array" ref="GG8">GF8/INDEX(Exch_rates,MATCH($A8,Exch_regions2,0),MATCH(GF$1,Exch_months2,0))</f>
        <v>128.34469696969697</v>
      </c>
      <c r="GH8" s="19">
        <v>4405500</v>
      </c>
      <c r="GI8" s="8">
        <f t="array" ref="GI8">GH8/INDEX(Exch_rates,MATCH($A8,Exch_regions2,0),MATCH(GH$1,Exch_months2,0))</f>
        <v>133.5</v>
      </c>
      <c r="GJ8" s="19">
        <v>4487500</v>
      </c>
      <c r="GK8" s="8">
        <f t="array" ref="GK8">GJ8/INDEX(Exch_rates,MATCH($A8,Exch_regions2,0),MATCH(GJ$1,Exch_months2,0))</f>
        <v>135.9848484848485</v>
      </c>
      <c r="GL8" s="19">
        <v>4376125</v>
      </c>
      <c r="GM8" s="8">
        <f t="array" ref="GM8">GL8/INDEX(Exch_rates,MATCH($A8,Exch_regions2,0),MATCH(GL$1,Exch_months2,0))</f>
        <v>140.036</v>
      </c>
      <c r="GN8" s="19">
        <v>4339031.25</v>
      </c>
      <c r="GO8" s="8">
        <f t="array" ref="GO8">GN8/INDEX(Exch_rates,MATCH($A8,Exch_regions2,0),MATCH(GN$1,Exch_months2,0))</f>
        <v>142.26331967213116</v>
      </c>
      <c r="GP8" s="19">
        <v>4480500</v>
      </c>
      <c r="GQ8" s="8">
        <f t="array" ref="GQ8">GP8/INDEX(Exch_rates,MATCH($A8,Exch_regions2,0),MATCH(GP$1,Exch_months2,0))</f>
        <v>141.11811023622047</v>
      </c>
      <c r="GR8" s="19">
        <v>4480500</v>
      </c>
      <c r="GS8" s="8">
        <f t="array" ref="GS8">GR8/INDEX(Exch_rates,MATCH($A8,Exch_regions2,0),MATCH(GR$1,Exch_months2,0))</f>
        <v>140.015625</v>
      </c>
      <c r="GT8" s="19">
        <v>4435500</v>
      </c>
      <c r="GU8" s="8">
        <f t="array" ref="GU8">GT8/INDEX(Exch_rates,MATCH($A8,Exch_regions2,0),MATCH(GT$1,Exch_months2,0))</f>
        <v>138.609375</v>
      </c>
      <c r="GV8" s="19">
        <v>4172375</v>
      </c>
      <c r="GW8" s="8">
        <f t="array" ref="GW8">GV8/INDEX(Exch_rates,MATCH($A8,Exch_regions2,0),MATCH(GV$1,Exch_months2,0))</f>
        <v>130.38671875</v>
      </c>
      <c r="GX8" s="19">
        <v>4205250</v>
      </c>
      <c r="GY8" s="8">
        <f t="array" ref="GY8">GX8/INDEX(Exch_rates,MATCH($A8,Exch_regions2,0),MATCH(GX$1,Exch_months2,0))</f>
        <v>131.4140625</v>
      </c>
      <c r="GZ8" s="19">
        <v>4132562.5</v>
      </c>
      <c r="HA8" s="8">
        <f t="array" ref="HA8">GZ8/INDEX(Exch_rates,MATCH($A8,Exch_regions2,0),MATCH(GZ$1,Exch_months2,0))</f>
        <v>126.18511450381679</v>
      </c>
      <c r="HB8" s="19">
        <v>4202950</v>
      </c>
      <c r="HC8" s="8">
        <f t="array" ref="HC8">HB8/INDEX(Exch_rates,MATCH($A8,Exch_regions2,0),MATCH(HB$1,Exch_months2,0))</f>
        <v>127.36212121212121</v>
      </c>
      <c r="HD8" s="19">
        <v>4412625</v>
      </c>
      <c r="HE8" s="8">
        <f t="array" ref="HE8">HD8/INDEX(Exch_rates,MATCH($A8,Exch_regions2,0),MATCH(HD$1,Exch_months2,0))</f>
        <v>133.71590909090909</v>
      </c>
      <c r="HF8" s="19">
        <v>4513250</v>
      </c>
      <c r="HG8" s="8">
        <f t="array" ref="HG8">HF8/INDEX(Exch_rates,MATCH($A8,Exch_regions2,0),MATCH(HF$1,Exch_months2,0))</f>
        <v>134.72388059701493</v>
      </c>
      <c r="HH8" s="19">
        <v>4610450</v>
      </c>
      <c r="HI8" s="8">
        <f t="array" ref="HI8">HH8/INDEX(Exch_rates,MATCH($A8,Exch_regions2,0),MATCH(HH$1,Exch_months2,0))</f>
        <v>135.60147058823529</v>
      </c>
      <c r="HJ8" s="19">
        <v>4609000</v>
      </c>
      <c r="HK8" s="8">
        <f t="array" ref="HK8">HJ8/INDEX(Exch_rates,MATCH($A8,Exch_regions2,0),MATCH(HJ$1,Exch_months2,0))</f>
        <v>135.55882352941177</v>
      </c>
      <c r="HL8" s="19">
        <v>4574500</v>
      </c>
      <c r="HM8" s="8">
        <f t="array" ref="HM8">HL8/INDEX(Exch_rates,MATCH($A8,Exch_regions2,0),MATCH(HL$1,Exch_months2,0))</f>
        <v>132.59420289855072</v>
      </c>
      <c r="HN8" s="8">
        <v>4639000</v>
      </c>
      <c r="HO8" s="8">
        <f t="array" ref="HO8">HN8/INDEX(Exch_rates,MATCH($A8,Exch_regions2,0),MATCH(HN$1,Exch_months2,0))</f>
        <v>132.54285714285714</v>
      </c>
      <c r="HP8" s="8">
        <v>4773875</v>
      </c>
      <c r="HQ8" s="8">
        <f t="array" ref="HQ8">HP8/INDEX(Exch_rates,MATCH($A8,Exch_regions2,0),MATCH(HP$1,Exch_months2,0))</f>
        <v>135.4290780141844</v>
      </c>
      <c r="HR8" s="8">
        <v>4791500</v>
      </c>
      <c r="HS8" s="8">
        <f t="array" ref="HS8">HR8/INDEX(Exch_rates,MATCH($A8,Exch_regions2,0),MATCH(HR$1,Exch_months2,0))</f>
        <v>133.09722222222223</v>
      </c>
      <c r="HT8" s="8">
        <v>4694900</v>
      </c>
      <c r="HU8" s="8">
        <f t="array" ref="HU8">HT8/INDEX(Exch_rates,MATCH($A8,Exch_regions2,0),MATCH(HT$1,Exch_months2,0))</f>
        <v>130.41388888888889</v>
      </c>
      <c r="HV8" s="8">
        <v>4647187.5</v>
      </c>
      <c r="HW8" s="8">
        <f t="array" ref="HW8">HV8/INDEX(Exch_rates,MATCH($A8,Exch_regions2,0),MATCH(HV$1,Exch_months2,0))</f>
        <v>126.45408163265306</v>
      </c>
      <c r="HX8" s="8">
        <v>4700437.5</v>
      </c>
      <c r="HY8" s="8">
        <f t="array" ref="HY8">HX8/INDEX(Exch_rates,MATCH($A8,Exch_regions2,0),MATCH(HX$1,Exch_months2,0))</f>
        <v>124.51490066225166</v>
      </c>
      <c r="HZ8" s="8">
        <v>4816625</v>
      </c>
      <c r="IA8" s="8">
        <f t="array" ref="IA8">HZ8/INDEX(Exch_rates,MATCH($A8,Exch_regions2,0),MATCH(HZ$1,Exch_months2,0))</f>
        <v>124.3</v>
      </c>
      <c r="IB8" s="8">
        <v>4997000</v>
      </c>
      <c r="IC8" s="8">
        <f t="array" ref="IC8">IB8/INDEX(Exch_rates,MATCH($A8,Exch_regions2,0),MATCH(IB$1,Exch_months2,0))</f>
        <v>124.925</v>
      </c>
      <c r="ID8" s="8">
        <v>5002687.5</v>
      </c>
      <c r="IE8" s="8">
        <f t="array" ref="IE8">ID8/INDEX(Exch_rates,MATCH($A8,Exch_regions2,0),MATCH(ID$1,Exch_months2,0))</f>
        <v>125.0671875</v>
      </c>
      <c r="IF8" s="8">
        <v>4925125</v>
      </c>
      <c r="IG8" s="8">
        <f t="array" ref="IG8">IF8/INDEX(Exch_rates,MATCH($A8,Exch_regions2,0),MATCH(IF$1,Exch_months2,0))</f>
        <v>123.128125</v>
      </c>
      <c r="IH8" s="8">
        <v>4919500</v>
      </c>
      <c r="II8" s="8">
        <f t="array" ref="II8">IH8/INDEX(Exch_rates,MATCH($A8,Exch_regions2,0),MATCH(IH$1,Exch_months2,0))</f>
        <v>122.9875</v>
      </c>
      <c r="IJ8" s="8">
        <v>5060750</v>
      </c>
      <c r="IK8" s="8">
        <f t="array" ref="IK8">IJ8/INDEX(Exch_rates,MATCH($A8,Exch_regions2,0),MATCH(IJ$1,Exch_months2,0))</f>
        <v>126.51875</v>
      </c>
      <c r="IL8" s="8">
        <v>5258500</v>
      </c>
      <c r="IM8" s="8">
        <f t="array" ref="IM8">IL8/INDEX(Exch_rates,MATCH($A8,Exch_regions2,0),MATCH(IL$1,Exch_months2,0))</f>
        <v>131.46250000000001</v>
      </c>
      <c r="IN8" s="8">
        <v>5338875</v>
      </c>
      <c r="IO8" s="8">
        <f t="array" ref="IO8">IN8/INDEX(Exch_rates,MATCH($A8,Exch_regions2,0),MATCH(IN$1,Exch_months2,0))</f>
        <v>133.47187500000001</v>
      </c>
      <c r="IP8" s="8">
        <v>5273250</v>
      </c>
      <c r="IQ8" s="8">
        <f t="array" ref="IQ8">IP8/INDEX(Exch_rates,MATCH($A8,Exch_regions2,0),MATCH(IP$1,Exch_months2,0))</f>
        <v>131.83125000000001</v>
      </c>
      <c r="IR8" s="8">
        <v>5230750</v>
      </c>
      <c r="IS8" s="8">
        <f t="array" ref="IS8">IR8/INDEX(Exch_rates,MATCH($A8,Exch_regions2,0),MATCH(IR$1,Exch_months2,0))</f>
        <v>130.76875000000001</v>
      </c>
      <c r="IT8" s="8">
        <v>5219500</v>
      </c>
      <c r="IU8" s="8">
        <f t="array" ref="IU8">IT8/INDEX(Exch_rates,MATCH($A8,Exch_regions2,0),MATCH(IT$1,Exch_months2,0))</f>
        <v>130.48750000000001</v>
      </c>
      <c r="IV8" s="34">
        <v>5245750</v>
      </c>
      <c r="IW8" s="8">
        <f t="array" ref="IW8">IV8/INDEX(Exch_rates,MATCH($A8,Exch_regions2,0),MATCH(IV$1,Exch_months2,0))</f>
        <v>131.14375000000001</v>
      </c>
      <c r="IX8" s="8">
        <v>5365000</v>
      </c>
      <c r="IY8" s="8">
        <f t="array" ref="IY8">IX8/INDEX(Exch_rates,MATCH($A8,Exch_regions2,0),MATCH(IX$1,Exch_months2,0))</f>
        <v>134.125</v>
      </c>
      <c r="IZ8" s="8">
        <v>5404000</v>
      </c>
      <c r="JA8" s="8">
        <f t="array" ref="JA8">IZ8/INDEX(Exch_rates,MATCH($A8,Exch_regions2,0),MATCH(IZ$1,Exch_months2,0))</f>
        <v>135.1</v>
      </c>
      <c r="JB8" s="8">
        <v>5704000</v>
      </c>
      <c r="JC8" s="8">
        <f t="array" ref="JC8">JB8/INDEX(Exch_rates,MATCH($A8,Exch_regions2,0),MATCH(JB$1,Exch_months2,0))</f>
        <v>142.6</v>
      </c>
      <c r="JD8" s="8">
        <v>6268000</v>
      </c>
      <c r="JE8" s="8">
        <f t="array" ref="JE8">JD8/INDEX(Exch_rates,MATCH($A8,Exch_regions2,0),MATCH(JD$1,Exch_months2,0))</f>
        <v>149.23809523809524</v>
      </c>
      <c r="JF8" s="8">
        <v>6308400</v>
      </c>
      <c r="JG8" s="8">
        <f t="array" ref="JG8">JF8/INDEX(Exch_rates,MATCH($A8,Exch_regions2,0),MATCH(JF$1,Exch_months2,0))</f>
        <v>144.02739726027397</v>
      </c>
      <c r="JH8" s="8">
        <v>6410000</v>
      </c>
      <c r="JI8" s="8">
        <f t="array" ref="JI8">JH8/INDEX(Exch_rates,MATCH($A8,Exch_regions2,0),MATCH(JH$1,Exch_months2,0))</f>
        <v>142.44444444444446</v>
      </c>
      <c r="JJ8" s="8">
        <v>6543406.25</v>
      </c>
      <c r="JK8" s="8">
        <f t="array" ref="JK8">JJ8/INDEX(Exch_rates,MATCH($A8,Exch_regions2,0),MATCH(JJ$1,Exch_months2,0))</f>
        <v>140.71841397849462</v>
      </c>
      <c r="JL8" s="8">
        <v>6693000</v>
      </c>
      <c r="JM8" s="8">
        <f t="array" ref="JM8">JL8/INDEX(Exch_rates,MATCH($A8,Exch_regions2,0),MATCH(JL$1,Exch_months2,0))</f>
        <v>148.73333333333332</v>
      </c>
      <c r="JN8" s="8">
        <v>6716600</v>
      </c>
      <c r="JO8" s="8">
        <f t="array" ref="JO8">JN8/INDEX(Exch_rates,MATCH($A8,Exch_regions2,0),MATCH(JN$1,Exch_months2,0))</f>
        <v>149.25777777777779</v>
      </c>
      <c r="JP8" s="8">
        <v>6921000</v>
      </c>
      <c r="JQ8" s="8">
        <f t="array" ref="JQ8">JP8/INDEX(Exch_rates,MATCH($A8,Exch_regions2,0),MATCH(JP$1,Exch_months2,0))</f>
        <v>165.77245508982037</v>
      </c>
      <c r="JR8" s="8">
        <v>7102500</v>
      </c>
      <c r="JS8" s="8">
        <f t="array" ref="JS8">JR8/INDEX(Exch_rates,MATCH($A8,Exch_regions2,0),MATCH(JR$1,Exch_months2,0))</f>
        <v>177.5625</v>
      </c>
      <c r="JT8" s="8">
        <v>7447400</v>
      </c>
      <c r="JU8" s="8">
        <f t="array" ref="JU8">JT8/INDEX(Exch_rates,MATCH($A8,Exch_regions2,0),MATCH(JT$1,Exch_months2,0))</f>
        <v>186.185</v>
      </c>
      <c r="JV8" s="8">
        <v>7620500</v>
      </c>
      <c r="JW8" s="8">
        <f t="array" ref="JW8">JV8/INDEX(Exch_rates,MATCH($A8,Exch_regions2,0),MATCH(JV$1,Exch_months2,0))</f>
        <v>190.51249999999999</v>
      </c>
      <c r="JX8" s="8">
        <v>7542000</v>
      </c>
      <c r="JY8" s="8">
        <f t="array" ref="JY8">JX8/INDEX(Exch_rates,MATCH($A8,Exch_regions2,0),MATCH(JX$1,Exch_months2,0))</f>
        <v>188.55</v>
      </c>
      <c r="JZ8" s="8">
        <v>7463000</v>
      </c>
      <c r="KA8" s="8">
        <f t="array" ref="KA8">JZ8/INDEX(Exch_rates,MATCH($A8,Exch_regions2,0),MATCH(JZ$1,Exch_months2,0))</f>
        <v>186.57499999999999</v>
      </c>
      <c r="KB8" s="8">
        <v>7515500</v>
      </c>
      <c r="KC8" s="8">
        <f t="array" ref="KC8">KB8/INDEX(Exch_rates,MATCH($A8,Exch_regions2,0),MATCH(KB$1,Exch_months2,0))</f>
        <v>187.88749999999999</v>
      </c>
      <c r="KD8" s="8">
        <v>6993000</v>
      </c>
      <c r="KE8" s="8">
        <f t="array" ref="KE8">KD8/INDEX(Exch_rates,MATCH($A8,Exch_regions2,0),MATCH(KD$1,Exch_months2,0))</f>
        <v>174.82499999999999</v>
      </c>
      <c r="KF8" s="8">
        <v>6536147.5007726699</v>
      </c>
      <c r="KG8" s="8">
        <f t="array" ref="KG8">KF8/INDEX(Exch_rates,MATCH($A8,Exch_regions2,0),MATCH(KF$1,Exch_months2,0))</f>
        <v>163.40368751931675</v>
      </c>
      <c r="KH8" s="8">
        <v>6702018.5734340111</v>
      </c>
      <c r="KI8" s="8">
        <f t="array" ref="KI8">KH8/INDEX(Exch_rates,MATCH($A8,Exch_regions2,0),MATCH(KH$1,Exch_months2,0))</f>
        <v>167.55046433585028</v>
      </c>
      <c r="KJ8" s="8">
        <v>6594280.6526758214</v>
      </c>
      <c r="KK8" s="8">
        <f t="array" ref="KK8">KJ8/INDEX(Exch_rates,MATCH($A8,Exch_regions2,0),MATCH(KJ$1,Exch_months2,0))</f>
        <v>164.85701631689554</v>
      </c>
      <c r="KL8" s="8">
        <v>6272002.8464882998</v>
      </c>
      <c r="KM8" s="8">
        <f t="array" ref="KM8">KL8/INDEX(Exch_rates,MATCH($A8,Exch_regions2,0),MATCH(KL$1,Exch_months2,0))</f>
        <v>156.8000711622075</v>
      </c>
      <c r="KN8" s="8">
        <v>6262967.5422341134</v>
      </c>
      <c r="KO8" s="8">
        <f t="array" ref="KO8">KN8/INDEX(Exch_rates,MATCH($A8,Exch_regions2,0),MATCH(KN$1,Exch_months2,0))</f>
        <v>156.57418855585283</v>
      </c>
      <c r="KP8" s="8">
        <v>6567626.7416343363</v>
      </c>
      <c r="KQ8" s="8">
        <f t="array" ref="KQ8">KP8/INDEX(Exch_rates,MATCH($A8,Exch_regions2,0),MATCH(KP$1,Exch_months2,0))</f>
        <v>164.19066854085841</v>
      </c>
      <c r="KR8" s="8">
        <v>6366652.1574568087</v>
      </c>
      <c r="KS8" s="8">
        <f t="array" ref="KS8">KR8/INDEX(Exch_rates,MATCH($A8,Exch_regions2,0),MATCH(KR$1,Exch_months2,0))</f>
        <v>159.16630393642021</v>
      </c>
      <c r="KT8" s="8">
        <v>6651776.9098204486</v>
      </c>
      <c r="KU8" s="8">
        <f t="array" ref="KU8">KT8/INDEX(Exch_rates,MATCH($A8,Exch_regions2,0),MATCH(KT$1,Exch_months2,0))</f>
        <v>166.29442274551121</v>
      </c>
      <c r="KV8" s="8">
        <v>6664278.1185976295</v>
      </c>
      <c r="KW8" s="8">
        <f t="array" ref="KW8">KV8/INDEX(Exch_rates,MATCH($A8,Exch_regions2,0),MATCH(KV$1,Exch_months2,0))</f>
        <v>166.60695296494075</v>
      </c>
      <c r="KX8" s="8">
        <v>6442913.5087103369</v>
      </c>
      <c r="KY8" s="8">
        <f t="array" ref="KY8">KX8/INDEX(Exch_rates,MATCH($A8,Exch_regions2,0),MATCH(KX$1,Exch_months2,0))</f>
        <v>161.07283771775843</v>
      </c>
      <c r="KZ8" s="8">
        <v>6195805.8615472978</v>
      </c>
      <c r="LA8" s="8">
        <f t="array" ref="LA8">KZ8/INDEX(Exch_rates,MATCH($A8,Exch_regions2,0),MATCH(KZ$1,Exch_months2,0))</f>
        <v>154.89514653868244</v>
      </c>
      <c r="LB8" s="8">
        <v>6119545.6118264478</v>
      </c>
      <c r="LC8" s="8">
        <f t="array" ref="LC8">LB8/INDEX(Exch_rates,MATCH($A8,Exch_regions2,0),MATCH(LB$1,Exch_months2,0))</f>
        <v>152.98864029566118</v>
      </c>
      <c r="LD8" s="8">
        <v>6155567.2502801092</v>
      </c>
      <c r="LE8" s="8">
        <f t="array" ref="LE8">LD8/INDEX(Exch_rates,MATCH($A8,Exch_regions2,0),MATCH(LD$1,Exch_months2,0))</f>
        <v>153.88918125700272</v>
      </c>
      <c r="LF8" s="8">
        <v>6121375</v>
      </c>
      <c r="LG8" s="8">
        <f t="array" ref="LG8">LF8/INDEX(Exch_rates,MATCH($A8,Exch_regions2,0),MATCH(LF$1,Exch_months2,0))</f>
        <v>145.7470238095238</v>
      </c>
      <c r="LH8" s="8">
        <v>7088550</v>
      </c>
      <c r="LI8" s="8">
        <f>LH8/INDEX(Exch_Rate_Data1,MATCH('Food Items CMB_Sorghum'!$A8,Exch_regions1,0),MATCH('Food Items CMB_Sorghum'!LH$1,exch_month4,0))</f>
        <v>168.77500000000001</v>
      </c>
      <c r="LJ8" s="41">
        <v>5773343.75</v>
      </c>
      <c r="LK8" s="8">
        <f>LJ8/INDEX(exch_Rate_Data2,MATCH('Food Items CMB_Sorghum'!$A8,Exch_regions1,0),MATCH('Food Items CMB_Sorghum'!LJ$1,exch_month5,0))</f>
        <v>137.46056547619048</v>
      </c>
      <c r="LL8" s="8">
        <v>6208625</v>
      </c>
      <c r="LM8" s="8">
        <f>LL8/INDEX(exch_Rate_Data3,MATCH('Food Items CMB_Sorghum'!$A8,Exch_regions1,0),MATCH('Food Items CMB_Sorghum'!LL$1,exch_month6,0))</f>
        <v>147.82440476190476</v>
      </c>
      <c r="LN8" s="7">
        <v>6068100</v>
      </c>
      <c r="LO8" s="7">
        <f>LN8/INDEX(Exchange_rate4,MATCH('Food Items CMB_Sorghum'!$A8,Exch_regions1,0),MATCH('Food Items CMB_Sorghum'!LN$1,exch_month7,0))</f>
        <v>144.47857142857143</v>
      </c>
      <c r="LP8" s="7">
        <v>6134635</v>
      </c>
      <c r="LQ8" s="7">
        <f>LP8/INDEX(Exchange_rate5,MATCH('Food Items CMB_Sorghum'!$A8,Exch_regions1,0),MATCH('Food Items CMB_Sorghum'!LP$1,exch_month8,0))</f>
        <v>146.0627380952381</v>
      </c>
      <c r="LR8" s="7">
        <v>6246200</v>
      </c>
      <c r="LS8" s="7">
        <f>LR8/INDEX(Exchange_rate6,MATCH('Food Items CMB_Sorghum'!$A8,Exch_regions1,0),MATCH('Food Items CMB_Sorghum'!LR$1,exch_month9,0))</f>
        <v>148.71904761904761</v>
      </c>
      <c r="LT8" s="7">
        <v>5999125</v>
      </c>
      <c r="LU8" s="7">
        <f>LT8/INDEX(Exchange_rate7,MATCH('Food Items CMB_Sorghum'!$A8,Exch_regions1,0),MATCH('Food Items CMB_Sorghum'!LT$1,exch_month10,0))</f>
        <v>142.83630952380952</v>
      </c>
      <c r="LV8" s="7">
        <v>6207750</v>
      </c>
      <c r="LW8" s="7">
        <f>LV8/INDEX(exchange_rates8,MATCH('Food Items CMB_Sorghum'!$A8,Exch_regions1,0),MATCH('Food Items CMB_Sorghum'!LV$1,exch_month11,0))</f>
        <v>147.80357142857142</v>
      </c>
      <c r="LX8" s="7">
        <v>6206975</v>
      </c>
      <c r="LY8" s="7">
        <f>LX8/INDEX(exchange_rates9,MATCH('Food Items CMB_Sorghum'!$A8,Exch_regions1,0),MATCH('Food Items CMB_Sorghum'!LX$1,exch_month12,0))</f>
        <v>147.78511904761905</v>
      </c>
      <c r="LZ8" s="7">
        <v>6308375</v>
      </c>
      <c r="MA8" s="7">
        <f>LZ8/INDEX(exchange_rates10,MATCH('Food Items CMB_Sorghum'!$A8,Exch_regions1,0),MATCH('Food Items CMB_Sorghum'!LZ$1,exch_month13,0))</f>
        <v>150.19940476190476</v>
      </c>
      <c r="MB8" s="7">
        <v>6195750</v>
      </c>
      <c r="MC8" s="7">
        <f>MB8/INDEX(exchange_rates11,MATCH('Food Items CMB_Sorghum'!$A8,Exch_regions1,0),MATCH('Food Items CMB_Sorghum'!MB$1,exch_month14,0))</f>
        <v>147.51785714285714</v>
      </c>
      <c r="MD8" s="7">
        <v>7125550</v>
      </c>
      <c r="ME8" s="7">
        <f>MD8/INDEX(exchange_rates12,MATCH('Food Items CMB_Sorghum'!$A8,Exch_regions1,0),MATCH('Food Items CMB_Sorghum'!MD$1,exch_month15,0))</f>
        <v>169.65595238095239</v>
      </c>
      <c r="MF8" s="7">
        <v>6973125</v>
      </c>
      <c r="MG8" s="7">
        <f>MF8/INDEX(exchange_rates13,MATCH('Food Items CMB_Sorghum'!$A8,Exch_regions1,0),MATCH('Food Items CMB_Sorghum'!MF$1,exch_month16,0))</f>
        <v>166.02678571428572</v>
      </c>
      <c r="MH8" s="7">
        <v>6889000</v>
      </c>
      <c r="MI8" s="7">
        <f>MH8/INDEX(exchange_rates14,MATCH('Food Items CMB_Sorghum'!$A8,Exch_regions1,0),MATCH('Food Items CMB_Sorghum'!MH$1,exch_month17,0))</f>
        <v>164.02380952380952</v>
      </c>
      <c r="MJ8" s="7">
        <v>6491400</v>
      </c>
      <c r="MK8" s="7">
        <f>MJ8/INDEX(exchange_rates15,MATCH('Food Items CMB_Sorghum'!$A8,Exch_regions1,0),MATCH('Food Items CMB_Sorghum'!MJ$1,exch_month18,0))</f>
        <v>154.55714285714285</v>
      </c>
      <c r="ML8" s="7">
        <v>6650500</v>
      </c>
      <c r="MM8" s="7">
        <f>ML8/INDEX(exchange_rates16,MATCH('Food Items CMB_Sorghum'!$A8,Exch_regions1,0),MATCH('Food Items CMB_Sorghum'!ML$1,exch_month19,0))</f>
        <v>158.3452380952381</v>
      </c>
      <c r="MN8" s="7">
        <v>6525500</v>
      </c>
      <c r="MO8" s="7">
        <f>MN8/INDEX(exchange_rates17,MATCH('Food Items CMB_Sorghum'!$A8,Exch_regions1,0),MATCH('Food Items CMB_Sorghum'!MN$1,exch_month20,0))</f>
        <v>155.36904761904762</v>
      </c>
      <c r="MP8" s="7">
        <v>6330000</v>
      </c>
      <c r="MQ8" s="7">
        <f>MP8/INDEX(exchange_rates18,MATCH('Food Items CMB_Sorghum'!$A8,Exch_regions1,0),MATCH('Food Items CMB_Sorghum'!MP$1,exch_month21,0))</f>
        <v>150.71428571428572</v>
      </c>
      <c r="MR8" s="7">
        <v>6327750</v>
      </c>
      <c r="MS8" s="7">
        <f>MR8/INDEX(exchange_rates19,MATCH('Food Items CMB_Sorghum'!$A8,Exch_regions1,0),MATCH('Food Items CMB_Sorghum'!MR$1,exch_month22,0))</f>
        <v>150.66071428571428</v>
      </c>
      <c r="MT8" s="40">
        <f t="shared" si="0"/>
        <v>6121280.6237195265</v>
      </c>
      <c r="MU8" s="40">
        <f t="shared" si="0"/>
        <v>151.60365249775003</v>
      </c>
    </row>
    <row r="9" spans="1:359" x14ac:dyDescent="0.25">
      <c r="A9" s="14" t="s">
        <v>16</v>
      </c>
      <c r="B9" s="7">
        <v>1308968</v>
      </c>
      <c r="C9" s="8">
        <f t="array" ref="C9">B9/INDEX(Exch_rates,MATCH($A9,Exch_regions2,0),MATCH(B$1,Exch_months2,0))</f>
        <v>226.15203870076019</v>
      </c>
      <c r="D9" s="7">
        <v>1384957</v>
      </c>
      <c r="E9" s="8">
        <f t="array" ref="E9">D9/INDEX(Exch_rates,MATCH($A9,Exch_regions2,0),MATCH(D$1,Exch_months2,0))</f>
        <v>255.2916129032258</v>
      </c>
      <c r="F9" s="7">
        <v>1364000</v>
      </c>
      <c r="G9" s="8">
        <f t="array" ref="G9">F9/INDEX(Exch_rates,MATCH($A9,Exch_regions2,0),MATCH(F$1,Exch_months2,0))</f>
        <v>259.8095238095238</v>
      </c>
      <c r="H9" s="7">
        <v>1396312.5</v>
      </c>
      <c r="I9" s="8">
        <f t="array" ref="I9">H9/INDEX(Exch_rates,MATCH($A9,Exch_regions2,0),MATCH(H$1,Exch_months2,0))</f>
        <v>237.67021276595744</v>
      </c>
      <c r="J9" s="7">
        <v>1397250</v>
      </c>
      <c r="K9" s="8">
        <f t="array" ref="K9">J9/INDEX(Exch_rates,MATCH($A9,Exch_regions2,0),MATCH(J$1,Exch_months2,0))</f>
        <v>226.2753036437247</v>
      </c>
      <c r="L9" s="7">
        <v>1304750</v>
      </c>
      <c r="M9" s="8">
        <f t="array" ref="M9">L9/INDEX(Exch_rates,MATCH($A9,Exch_regions2,0),MATCH(L$1,Exch_months2,0))</f>
        <v>217.45833333333334</v>
      </c>
      <c r="N9" s="7">
        <v>1346187.5</v>
      </c>
      <c r="O9" s="8">
        <f t="array" ref="O9">N9/INDEX(Exch_rates,MATCH($A9,Exch_regions2,0),MATCH(N$1,Exch_months2,0))</f>
        <v>231.10515021459227</v>
      </c>
      <c r="P9" s="7">
        <v>1408000</v>
      </c>
      <c r="Q9" s="8">
        <f t="array" ref="Q9">P9/INDEX(Exch_rates,MATCH($A9,Exch_regions2,0),MATCH(P$1,Exch_months2,0))</f>
        <v>247.01754385964912</v>
      </c>
      <c r="R9" s="7">
        <v>1559500</v>
      </c>
      <c r="S9" s="8">
        <f t="array" ref="S9">R9/INDEX(Exch_rates,MATCH($A9,Exch_regions2,0),MATCH(R$1,Exch_months2,0))</f>
        <v>270.04329004329003</v>
      </c>
      <c r="T9" s="7">
        <v>1641625</v>
      </c>
      <c r="U9" s="8">
        <f t="array" ref="U9">T9/INDEX(Exch_rates,MATCH($A9,Exch_regions2,0),MATCH(T$1,Exch_months2,0))</f>
        <v>301.21559633027522</v>
      </c>
      <c r="V9" s="7">
        <v>1802750</v>
      </c>
      <c r="W9" s="8">
        <f t="array" ref="W9">V9/INDEX(Exch_rates,MATCH($A9,Exch_regions2,0),MATCH(V$1,Exch_months2,0))</f>
        <v>312.16450216450215</v>
      </c>
      <c r="X9" s="7">
        <v>1608750</v>
      </c>
      <c r="Y9" s="8">
        <f t="array" ref="Y9">X9/INDEX(Exch_rates,MATCH($A9,Exch_regions2,0),MATCH(X$1,Exch_months2,0))</f>
        <v>278.57142857142856</v>
      </c>
      <c r="Z9" s="15">
        <v>771240</v>
      </c>
      <c r="AA9" s="8">
        <f t="array" ref="AA9">Z9/INDEX(Exch_rates,MATCH($A9,Exch_regions2,0),MATCH(Z$1,Exch_months2,0))</f>
        <v>132.97241379310344</v>
      </c>
      <c r="AB9" s="7">
        <v>774740</v>
      </c>
      <c r="AC9" s="8">
        <f t="array" ref="AC9">AB9/INDEX(Exch_rates,MATCH($A9,Exch_regions2,0),MATCH(AB$1,Exch_months2,0))</f>
        <v>129.12333333333333</v>
      </c>
      <c r="AD9" s="7">
        <v>784795</v>
      </c>
      <c r="AE9" s="8">
        <f t="array" ref="AE9">AD9/INDEX(Exch_rates,MATCH($A9,Exch_regions2,0),MATCH(AD$1,Exch_months2,0))</f>
        <v>124.57063492063492</v>
      </c>
      <c r="AF9" s="7">
        <v>777500</v>
      </c>
      <c r="AG9" s="8">
        <f t="array" ref="AG9">AF9/INDEX(Exch_rates,MATCH($A9,Exch_regions2,0),MATCH(AF$1,Exch_months2,0))</f>
        <v>120.07722007722008</v>
      </c>
      <c r="AH9" s="7">
        <v>773360</v>
      </c>
      <c r="AI9" s="8">
        <f t="array" ref="AI9">AH9/INDEX(Exch_rates,MATCH($A9,Exch_regions2,0),MATCH(AH$1,Exch_months2,0))</f>
        <v>116.29473684210527</v>
      </c>
      <c r="AJ9" s="7">
        <v>781000</v>
      </c>
      <c r="AK9" s="8">
        <f t="array" ref="AK9">AJ9/INDEX(Exch_rates,MATCH($A9,Exch_regions2,0),MATCH(AJ$1,Exch_months2,0))</f>
        <v>115.27675276752767</v>
      </c>
      <c r="AL9" s="7">
        <v>785000</v>
      </c>
      <c r="AM9" s="8">
        <f t="array" ref="AM9">AL9/INDEX(Exch_rates,MATCH($A9,Exch_regions2,0),MATCH(AL$1,Exch_months2,0))</f>
        <v>119.84732824427481</v>
      </c>
      <c r="AN9" s="7">
        <v>891375</v>
      </c>
      <c r="AO9" s="8">
        <f t="array" ref="AO9">AN9/INDEX(Exch_rates,MATCH($A9,Exch_regions2,0),MATCH(AN$1,Exch_months2,0))</f>
        <v>135.05681818181819</v>
      </c>
      <c r="AP9" s="7">
        <v>894000</v>
      </c>
      <c r="AQ9" s="8">
        <f t="array" ref="AQ9">AP9/INDEX(Exch_rates,MATCH($A9,Exch_regions2,0),MATCH(AP$1,Exch_months2,0))</f>
        <v>140.78740157480314</v>
      </c>
      <c r="AR9" s="7">
        <v>888100</v>
      </c>
      <c r="AS9" s="8">
        <f t="array" ref="AS9">AR9/INDEX(Exch_rates,MATCH($A9,Exch_regions2,0),MATCH(AR$1,Exch_months2,0))</f>
        <v>144.17207792207793</v>
      </c>
      <c r="AT9" s="7">
        <v>822250</v>
      </c>
      <c r="AU9" s="8">
        <f t="array" ref="AU9">AT9/INDEX(Exch_rates,MATCH($A9,Exch_regions2,0),MATCH(AT$1,Exch_months2,0))</f>
        <v>126.01532567049809</v>
      </c>
      <c r="AV9" s="7">
        <v>798500</v>
      </c>
      <c r="AW9" s="8">
        <f t="array" ref="AW9">AV9/INDEX(Exch_rates,MATCH($A9,Exch_regions2,0),MATCH(AV$1,Exch_months2,0))</f>
        <v>120.98484848484848</v>
      </c>
      <c r="AX9" s="7">
        <v>800000</v>
      </c>
      <c r="AY9" s="8">
        <f t="array" ref="AY9">AX9/INDEX(Exch_rates,MATCH($A9,Exch_regions2,0),MATCH(AX$1,Exch_months2,0))</f>
        <v>115.94202898550725</v>
      </c>
      <c r="AZ9" s="7">
        <v>800000</v>
      </c>
      <c r="BA9" s="8">
        <f t="array" ref="BA9">AZ9/INDEX(Exch_rates,MATCH($A9,Exch_regions2,0),MATCH(AZ$1,Exch_months2,0))</f>
        <v>118.51851851851852</v>
      </c>
      <c r="BB9" s="7">
        <v>820375</v>
      </c>
      <c r="BC9" s="8">
        <f t="array" ref="BC9">BB9/INDEX(Exch_rates,MATCH($A9,Exch_regions2,0),MATCH(BB$1,Exch_months2,0))</f>
        <v>120.2014652014652</v>
      </c>
      <c r="BD9" s="7">
        <v>798375</v>
      </c>
      <c r="BE9" s="8">
        <f t="array" ref="BE9">BD9/INDEX(Exch_rates,MATCH($A9,Exch_regions2,0),MATCH(BD$1,Exch_months2,0))</f>
        <v>114.87410071942446</v>
      </c>
      <c r="BF9" s="7">
        <v>777000</v>
      </c>
      <c r="BG9" s="8">
        <f t="array" ref="BG9">BF9/INDEX(Exch_rates,MATCH($A9,Exch_regions2,0),MATCH(BF$1,Exch_months2,0))</f>
        <v>114.46670595167943</v>
      </c>
      <c r="BH9" s="7">
        <v>780000</v>
      </c>
      <c r="BI9" s="8">
        <f t="array" ref="BI9">BH9/INDEX(Exch_rates,MATCH($A9,Exch_regions2,0),MATCH(BH$1,Exch_months2,0))</f>
        <v>115.55555555555556</v>
      </c>
      <c r="BJ9" s="7">
        <v>786375</v>
      </c>
      <c r="BK9" s="8">
        <f t="array" ref="BK9">BJ9/INDEX(Exch_rates,MATCH($A9,Exch_regions2,0),MATCH(BJ$1,Exch_months2,0))</f>
        <v>117.36940298507463</v>
      </c>
      <c r="BL9" s="7">
        <v>786375</v>
      </c>
      <c r="BM9" s="8">
        <f t="array" ref="BM9">BL9/INDEX(Exch_rates,MATCH($A9,Exch_regions2,0),MATCH(BL$1,Exch_months2,0))</f>
        <v>114.7992700729927</v>
      </c>
      <c r="BN9" s="7">
        <v>800750</v>
      </c>
      <c r="BO9" s="8">
        <f t="array" ref="BO9">BN9/INDEX(Exch_rates,MATCH($A9,Exch_regions2,0),MATCH(BN$1,Exch_months2,0))</f>
        <v>122.72030651340997</v>
      </c>
      <c r="BP9" s="7">
        <v>789375</v>
      </c>
      <c r="BQ9" s="8">
        <f t="array" ref="BQ9">BP9/INDEX(Exch_rates,MATCH($A9,Exch_regions2,0),MATCH(BP$1,Exch_months2,0))</f>
        <v>116.5129151291513</v>
      </c>
      <c r="BR9" s="7">
        <v>782875</v>
      </c>
      <c r="BS9" s="8">
        <f t="array" ref="BS9">BR9/INDEX(Exch_rates,MATCH($A9,Exch_regions2,0),MATCH(BR$1,Exch_months2,0))</f>
        <v>115.55350553505535</v>
      </c>
      <c r="BT9" s="7">
        <v>764875</v>
      </c>
      <c r="BU9" s="8">
        <f t="array" ref="BU9">BT9/INDEX(Exch_rates,MATCH($A9,Exch_regions2,0),MATCH(BT$1,Exch_months2,0))</f>
        <v>110.45126353790614</v>
      </c>
      <c r="BV9" s="7">
        <v>764875</v>
      </c>
      <c r="BW9" s="8">
        <f t="array" ref="BW9">BV9/INDEX(Exch_rates,MATCH($A9,Exch_regions2,0),MATCH(BV$1,Exch_months2,0))</f>
        <v>114.16044776119404</v>
      </c>
      <c r="BX9" s="7">
        <v>764875</v>
      </c>
      <c r="BY9" s="8">
        <f t="array" ref="BY9">BX9/INDEX(Exch_rates,MATCH($A9,Exch_regions2,0),MATCH(BX$1,Exch_months2,0))</f>
        <v>112.06959706959707</v>
      </c>
      <c r="BZ9" s="7">
        <v>774875</v>
      </c>
      <c r="CA9" s="8">
        <f t="array" ref="CA9">BZ9/INDEX(Exch_rates,MATCH($A9,Exch_regions2,0),MATCH(BZ$1,Exch_months2,0))</f>
        <v>113.12043795620438</v>
      </c>
      <c r="CB9" s="7">
        <v>780875</v>
      </c>
      <c r="CC9" s="8">
        <f t="array" ref="CC9">CB9/INDEX(Exch_rates,MATCH($A9,Exch_regions2,0),MATCH(CB$1,Exch_months2,0))</f>
        <v>114.41391941391942</v>
      </c>
      <c r="CD9" s="7">
        <v>768375</v>
      </c>
      <c r="CE9" s="8">
        <f t="array" ref="CE9">CD9/INDEX(Exch_rates,MATCH($A9,Exch_regions2,0),MATCH(CD$1,Exch_months2,0))</f>
        <v>112.99632352941177</v>
      </c>
      <c r="CF9" s="7">
        <v>763125</v>
      </c>
      <c r="CG9" s="8">
        <f t="array" ref="CG9">CF9/INDEX(Exch_rates,MATCH($A9,Exch_regions2,0),MATCH(CF$1,Exch_months2,0))</f>
        <v>112.22426470588235</v>
      </c>
      <c r="CH9" s="7">
        <v>763375</v>
      </c>
      <c r="CI9" s="8">
        <f t="array" ref="CI9">CH9/INDEX(Exch_rates,MATCH($A9,Exch_regions2,0),MATCH(CH$1,Exch_months2,0))</f>
        <v>113.51301115241635</v>
      </c>
      <c r="CJ9" s="7">
        <v>763625</v>
      </c>
      <c r="CK9" s="8">
        <f t="array" ref="CK9">CJ9/INDEX(Exch_rates,MATCH($A9,Exch_regions2,0),MATCH(CJ$1,Exch_months2,0))</f>
        <v>111.47810218978103</v>
      </c>
      <c r="CL9" s="7">
        <v>781375</v>
      </c>
      <c r="CM9" s="8">
        <f t="array" ref="CM9">CL9/INDEX(Exch_rates,MATCH($A9,Exch_regions2,0),MATCH(CL$1,Exch_months2,0))</f>
        <v>114.06934306569343</v>
      </c>
      <c r="CN9" s="7">
        <v>771625</v>
      </c>
      <c r="CO9" s="8">
        <f t="array" ref="CO9">CN9/INDEX(Exch_rates,MATCH($A9,Exch_regions2,0),MATCH(CN$1,Exch_months2,0))</f>
        <v>112.23636363636363</v>
      </c>
      <c r="CP9" s="7">
        <v>774750</v>
      </c>
      <c r="CQ9" s="8">
        <f t="array" ref="CQ9">CP9/INDEX(Exch_rates,MATCH($A9,Exch_regions2,0),MATCH(CP$1,Exch_months2,0))</f>
        <v>110.67857142857143</v>
      </c>
      <c r="CR9" s="7">
        <v>774450</v>
      </c>
      <c r="CS9" s="8">
        <f t="array" ref="CS9">CR9/INDEX(Exch_rates,MATCH($A9,Exch_regions2,0),MATCH(CR$1,Exch_months2,0))</f>
        <v>110.63571428571429</v>
      </c>
      <c r="CT9" s="7">
        <v>803750</v>
      </c>
      <c r="CU9" s="8">
        <f t="array" ref="CU9">CT9/INDEX(Exch_rates,MATCH($A9,Exch_regions2,0),MATCH(CT$1,Exch_months2,0))</f>
        <v>113.20422535211267</v>
      </c>
      <c r="CV9" s="7">
        <v>812531.25</v>
      </c>
      <c r="CW9" s="8">
        <f t="array" ref="CW9">CV9/INDEX(Exch_rates,MATCH($A9,Exch_regions2,0),MATCH(CV$1,Exch_months2,0))</f>
        <v>116.07589285714286</v>
      </c>
      <c r="CX9" s="7">
        <v>809750</v>
      </c>
      <c r="CY9" s="8">
        <f t="array" ref="CY9">CX9/INDEX(Exch_rates,MATCH($A9,Exch_regions2,0),MATCH(CX$1,Exch_months2,0))</f>
        <v>111.68965517241379</v>
      </c>
      <c r="CZ9" s="7">
        <v>789000</v>
      </c>
      <c r="DA9" s="8">
        <f t="array" ref="DA9">CZ9/INDEX(Exch_rates,MATCH($A9,Exch_regions2,0),MATCH(CZ$1,Exch_months2,0))</f>
        <v>109.58333333333333</v>
      </c>
      <c r="DB9" s="7">
        <v>815300</v>
      </c>
      <c r="DC9" s="8">
        <f t="array" ref="DC9">DB9/INDEX(Exch_rates,MATCH($A9,Exch_regions2,0),MATCH(DB$1,Exch_months2,0))</f>
        <v>109.8047138047138</v>
      </c>
      <c r="DD9" s="7">
        <v>801750</v>
      </c>
      <c r="DE9" s="8">
        <f t="array" ref="DE9">DD9/INDEX(Exch_rates,MATCH($A9,Exch_regions2,0),MATCH(DD$1,Exch_months2,0))</f>
        <v>107.47319034852546</v>
      </c>
      <c r="DF9" s="7">
        <v>789875</v>
      </c>
      <c r="DG9" s="8">
        <f t="array" ref="DG9">DF9/INDEX(Exch_rates,MATCH($A9,Exch_regions2,0),MATCH(DF$1,Exch_months2,0))</f>
        <v>104.61920529801324</v>
      </c>
      <c r="DH9" s="7">
        <v>810250</v>
      </c>
      <c r="DI9" s="8">
        <f t="array" ref="DI9">DH9/INDEX(Exch_rates,MATCH($A9,Exch_regions2,0),MATCH(DH$1,Exch_months2,0))</f>
        <v>106.61184210526316</v>
      </c>
      <c r="DJ9" s="7">
        <v>809987.5</v>
      </c>
      <c r="DK9" s="8">
        <f t="array" ref="DK9">DJ9/INDEX(Exch_rates,MATCH($A9,Exch_regions2,0),MATCH(DJ$1,Exch_months2,0))</f>
        <v>107.99833333333333</v>
      </c>
      <c r="DL9" s="7">
        <v>834750</v>
      </c>
      <c r="DM9" s="8">
        <f t="array" ref="DM9">DL9/INDEX(Exch_rates,MATCH($A9,Exch_regions2,0),MATCH(DL$1,Exch_months2,0))</f>
        <v>109.83552631578948</v>
      </c>
      <c r="DN9" s="7">
        <v>810000</v>
      </c>
      <c r="DO9" s="8">
        <f t="array" ref="DO9">DN9/INDEX(Exch_rates,MATCH($A9,Exch_regions2,0),MATCH(DN$1,Exch_months2,0))</f>
        <v>108</v>
      </c>
      <c r="DP9" s="7">
        <v>790000</v>
      </c>
      <c r="DQ9" s="8">
        <f t="array" ref="DQ9">DP9/INDEX(Exch_rates,MATCH($A9,Exch_regions2,0),MATCH(DP$1,Exch_months2,0))</f>
        <v>101.28205128205128</v>
      </c>
      <c r="DR9" s="7">
        <v>810250</v>
      </c>
      <c r="DS9" s="8">
        <f t="array" ref="DS9">DR9/INDEX(Exch_rates,MATCH($A9,Exch_regions2,0),MATCH(DR$1,Exch_months2,0))</f>
        <v>124.17624521072797</v>
      </c>
      <c r="DT9" s="7">
        <v>811750</v>
      </c>
      <c r="DU9" s="8">
        <f t="array" ref="DU9">DT9/INDEX(Exch_rates,MATCH($A9,Exch_regions2,0),MATCH(DT$1,Exch_months2,0))</f>
        <v>114.33098591549296</v>
      </c>
      <c r="DV9" s="7">
        <v>828375</v>
      </c>
      <c r="DW9" s="8">
        <f t="array" ref="DW9">DV9/INDEX(Exch_rates,MATCH($A9,Exch_regions2,0),MATCH(DV$1,Exch_months2,0))</f>
        <v>115.85664335664336</v>
      </c>
      <c r="DX9" s="7">
        <v>844750</v>
      </c>
      <c r="DY9" s="8">
        <f t="array" ref="DY9">DX9/INDEX(Exch_rates,MATCH($A9,Exch_regions2,0),MATCH(DX$1,Exch_months2,0))</f>
        <v>114.1554054054054</v>
      </c>
      <c r="DZ9" s="7">
        <v>786000</v>
      </c>
      <c r="EA9" s="8">
        <f t="array" ref="EA9">DZ9/INDEX(Exch_rates,MATCH($A9,Exch_regions2,0),MATCH(DZ$1,Exch_months2,0))</f>
        <v>104.8</v>
      </c>
      <c r="EB9" s="7">
        <v>805750</v>
      </c>
      <c r="EC9" s="8">
        <f t="array" ref="EC9">EB9/INDEX(Exch_rates,MATCH($A9,Exch_regions2,0),MATCH(EB$1,Exch_months2,0))</f>
        <v>107.43333333333334</v>
      </c>
      <c r="ED9" s="7">
        <v>808750</v>
      </c>
      <c r="EE9" s="8">
        <f t="array" ref="EE9">ED9/INDEX(Exch_rates,MATCH($A9,Exch_regions2,0),MATCH(ED$1,Exch_months2,0))</f>
        <v>106.41447368421052</v>
      </c>
      <c r="EF9" s="7">
        <v>809875</v>
      </c>
      <c r="EG9" s="8">
        <f t="array" ref="EG9">EF9/INDEX(Exch_rates,MATCH($A9,Exch_regions2,0),MATCH(EF$1,Exch_months2,0))</f>
        <v>107.98333333333333</v>
      </c>
      <c r="EH9" s="7">
        <v>831750</v>
      </c>
      <c r="EI9" s="8">
        <f t="array" ref="EI9">EH9/INDEX(Exch_rates,MATCH($A9,Exch_regions2,0),MATCH(EH$1,Exch_months2,0))</f>
        <v>110.9</v>
      </c>
      <c r="EJ9" s="7">
        <v>829875</v>
      </c>
      <c r="EK9" s="8">
        <f t="array" ref="EK9">EJ9/INDEX(Exch_rates,MATCH($A9,Exch_regions2,0),MATCH(EJ$1,Exch_months2,0))</f>
        <v>110.65</v>
      </c>
      <c r="EL9" s="7">
        <v>899625</v>
      </c>
      <c r="EM9" s="8">
        <f t="array" ref="EM9">EL9/INDEX(Exch_rates,MATCH($A9,Exch_regions2,0),MATCH(EL$1,Exch_months2,0))</f>
        <v>118.37171052631579</v>
      </c>
      <c r="EN9" s="7">
        <v>939500</v>
      </c>
      <c r="EO9" s="8">
        <f t="array" ref="EO9">EN9/INDEX(Exch_rates,MATCH($A9,Exch_regions2,0),MATCH(EN$1,Exch_months2,0))</f>
        <v>120.44871794871794</v>
      </c>
      <c r="EP9" s="7">
        <v>937625</v>
      </c>
      <c r="EQ9" s="8">
        <f t="array" ref="EQ9">EP9/INDEX(Exch_rates,MATCH($A9,Exch_regions2,0),MATCH(EP$1,Exch_months2,0))</f>
        <v>114.69418960244649</v>
      </c>
      <c r="ER9" s="7">
        <v>1013406.25</v>
      </c>
      <c r="ES9" s="8">
        <f t="array" ref="ES9">ER9/INDEX(Exch_rates,MATCH($A9,Exch_regions2,0),MATCH(ER$1,Exch_months2,0))</f>
        <v>144.77232142857142</v>
      </c>
      <c r="ET9" s="7">
        <v>1035000</v>
      </c>
      <c r="EU9" s="8">
        <f t="array" ref="EU9">ET9/INDEX(Exch_rates,MATCH($A9,Exch_regions2,0),MATCH(ET$1,Exch_months2,0))</f>
        <v>138</v>
      </c>
      <c r="EV9" s="7">
        <v>1122625</v>
      </c>
      <c r="EW9" s="8">
        <f t="array" ref="EW9">EV9/INDEX(Exch_rates,MATCH($A9,Exch_regions2,0),MATCH(EV$1,Exch_months2,0))</f>
        <v>132.0735294117647</v>
      </c>
      <c r="EX9" s="19">
        <v>1049650</v>
      </c>
      <c r="EY9" s="8">
        <f t="array" ref="EY9">EX9/INDEX(Exch_rates,MATCH($A9,Exch_regions2,0),MATCH(EX$1,Exch_months2,0))</f>
        <v>123.48823529411764</v>
      </c>
      <c r="EZ9" s="19">
        <v>1048875</v>
      </c>
      <c r="FA9" s="8">
        <f t="array" ref="FA9">EZ9/INDEX(Exch_rates,MATCH($A9,Exch_regions2,0),MATCH(EZ$1,Exch_months2,0))</f>
        <v>116.54166666666667</v>
      </c>
      <c r="FB9" s="19">
        <v>1048875</v>
      </c>
      <c r="FC9" s="8">
        <f t="array" ref="FC9">FB9/INDEX(Exch_rates,MATCH($A9,Exch_regions2,0),MATCH(FB$1,Exch_months2,0))</f>
        <v>112.17914438502673</v>
      </c>
      <c r="FD9" s="19">
        <v>1048875</v>
      </c>
      <c r="FE9" s="8">
        <f t="array" ref="FE9">FD9/INDEX(Exch_rates,MATCH($A9,Exch_regions2,0),MATCH(FD$1,Exch_months2,0))</f>
        <v>112.78225806451613</v>
      </c>
      <c r="FF9" s="19">
        <v>1118375</v>
      </c>
      <c r="FG9" s="8">
        <f t="array" ref="FG9">FF9/INDEX(Exch_rates,MATCH($A9,Exch_regions2,0),MATCH(FF$1,Exch_months2,0))</f>
        <v>111.83750000000001</v>
      </c>
      <c r="FH9" s="19">
        <v>1195250</v>
      </c>
      <c r="FI9" s="8">
        <f t="array" ref="FI9">FH9/INDEX(Exch_rates,MATCH($A9,Exch_regions2,0),MATCH(FH$1,Exch_months2,0))</f>
        <v>119.52500000000001</v>
      </c>
      <c r="FJ9" s="19">
        <v>1195625</v>
      </c>
      <c r="FK9" s="8">
        <f t="array" ref="FK9">FJ9/INDEX(Exch_rates,MATCH($A9,Exch_regions2,0),MATCH(FJ$1,Exch_months2,0))</f>
        <v>119.5625</v>
      </c>
      <c r="FL9" s="19">
        <v>1199250</v>
      </c>
      <c r="FM9" s="8">
        <f t="array" ref="FM9">FL9/INDEX(Exch_rates,MATCH($A9,Exch_regions2,0),MATCH(FL$1,Exch_months2,0))</f>
        <v>119.925</v>
      </c>
      <c r="FN9" s="19">
        <v>1199250</v>
      </c>
      <c r="FO9" s="8">
        <f t="array" ref="FO9">FN9/INDEX(Exch_rates,MATCH($A9,Exch_regions2,0),MATCH(FN$1,Exch_months2,0))</f>
        <v>119.925</v>
      </c>
      <c r="FP9" s="19">
        <v>1231531.25</v>
      </c>
      <c r="FQ9" s="8">
        <f t="array" ref="FQ9">FP9/INDEX(Exch_rates,MATCH($A9,Exch_regions2,0),MATCH(FP$1,Exch_months2,0))</f>
        <v>122.72359242650722</v>
      </c>
      <c r="FR9" s="19">
        <v>1218000</v>
      </c>
      <c r="FS9" s="8">
        <f t="array" ref="FS9">FR9/INDEX(Exch_rates,MATCH($A9,Exch_regions2,0),MATCH(FR$1,Exch_months2,0))</f>
        <v>121.61757363954069</v>
      </c>
      <c r="FT9" s="19">
        <v>1222750</v>
      </c>
      <c r="FU9" s="8">
        <f t="array" ref="FU9">FT9/INDEX(Exch_rates,MATCH($A9,Exch_regions2,0),MATCH(FT$1,Exch_months2,0))</f>
        <v>119.00243309002433</v>
      </c>
      <c r="FV9" s="19">
        <v>1184254</v>
      </c>
      <c r="FW9" s="8">
        <f t="array" ref="FW9">FV9/INDEX(Exch_rates,MATCH($A9,Exch_regions2,0),MATCH(FV$1,Exch_months2,0))</f>
        <v>121.15130434782608</v>
      </c>
      <c r="FX9" s="19">
        <v>1114125</v>
      </c>
      <c r="FY9" s="8">
        <f t="array" ref="FY9">FX9/INDEX(Exch_rates,MATCH($A9,Exch_regions2,0),MATCH(FX$1,Exch_months2,0))</f>
        <v>111.41249999999999</v>
      </c>
      <c r="FZ9" s="19">
        <v>1114750</v>
      </c>
      <c r="GA9" s="8">
        <f t="array" ref="GA9">FZ9/INDEX(Exch_rates,MATCH($A9,Exch_regions2,0),MATCH(FZ$1,Exch_months2,0))</f>
        <v>111.47499999999999</v>
      </c>
      <c r="GB9" s="19">
        <v>1116125</v>
      </c>
      <c r="GC9" s="8">
        <f t="array" ref="GC9">GB9/INDEX(Exch_rates,MATCH($A9,Exch_regions2,0),MATCH(GB$1,Exch_months2,0))</f>
        <v>111.6125</v>
      </c>
      <c r="GD9" s="19">
        <v>1078875</v>
      </c>
      <c r="GE9" s="8">
        <f t="array" ref="GE9">GD9/INDEX(Exch_rates,MATCH($A9,Exch_regions2,0),MATCH(GD$1,Exch_months2,0))</f>
        <v>107.8875</v>
      </c>
      <c r="GF9" s="19">
        <v>1079150</v>
      </c>
      <c r="GG9" s="8">
        <f t="array" ref="GG9">GF9/INDEX(Exch_rates,MATCH($A9,Exch_regions2,0),MATCH(GF$1,Exch_months2,0))</f>
        <v>107.91500000000001</v>
      </c>
      <c r="GH9" s="19">
        <v>1029375</v>
      </c>
      <c r="GI9" s="8">
        <f t="array" ref="GI9">GH9/INDEX(Exch_rates,MATCH($A9,Exch_regions2,0),MATCH(GH$1,Exch_months2,0))</f>
        <v>102.9375</v>
      </c>
      <c r="GJ9" s="19">
        <v>1027875</v>
      </c>
      <c r="GK9" s="8">
        <f t="array" ref="GK9">GJ9/INDEX(Exch_rates,MATCH($A9,Exch_regions2,0),MATCH(GJ$1,Exch_months2,0))</f>
        <v>102.78749999999999</v>
      </c>
      <c r="GL9" s="19">
        <v>1022875</v>
      </c>
      <c r="GM9" s="8">
        <f t="array" ref="GM9">GL9/INDEX(Exch_rates,MATCH($A9,Exch_regions2,0),MATCH(GL$1,Exch_months2,0))</f>
        <v>102.28749999999999</v>
      </c>
      <c r="GN9" s="19">
        <v>1078125</v>
      </c>
      <c r="GO9" s="8">
        <f t="array" ref="GO9">GN9/INDEX(Exch_rates,MATCH($A9,Exch_regions2,0),MATCH(GN$1,Exch_months2,0))</f>
        <v>110.86118251928021</v>
      </c>
      <c r="GP9" s="19">
        <v>1094250</v>
      </c>
      <c r="GQ9" s="8">
        <f t="array" ref="GQ9">GP9/INDEX(Exch_rates,MATCH($A9,Exch_regions2,0),MATCH(GP$1,Exch_months2,0))</f>
        <v>114.28198433420366</v>
      </c>
      <c r="GR9" s="19">
        <v>1087650</v>
      </c>
      <c r="GS9" s="8">
        <f t="array" ref="GS9">GR9/INDEX(Exch_rates,MATCH($A9,Exch_regions2,0),MATCH(GR$1,Exch_months2,0))</f>
        <v>126.47093023255815</v>
      </c>
      <c r="GT9" s="19">
        <v>1084250</v>
      </c>
      <c r="GU9" s="8">
        <f t="array" ref="GU9">GT9/INDEX(Exch_rates,MATCH($A9,Exch_regions2,0),MATCH(GT$1,Exch_months2,0))</f>
        <v>129.85029940119762</v>
      </c>
      <c r="GV9" s="19">
        <v>1007375</v>
      </c>
      <c r="GW9" s="8">
        <f t="array" ref="GW9">GV9/INDEX(Exch_rates,MATCH($A9,Exch_regions2,0),MATCH(GV$1,Exch_months2,0))</f>
        <v>119.21597633136095</v>
      </c>
      <c r="GX9" s="19">
        <v>1006950</v>
      </c>
      <c r="GY9" s="8">
        <f t="array" ref="GY9">GX9/INDEX(Exch_rates,MATCH($A9,Exch_regions2,0),MATCH(GX$1,Exch_months2,0))</f>
        <v>121.31927710843374</v>
      </c>
      <c r="GZ9" s="19">
        <v>1006250</v>
      </c>
      <c r="HA9" s="8">
        <f t="array" ref="HA9">GZ9/INDEX(Exch_rates,MATCH($A9,Exch_regions2,0),MATCH(GZ$1,Exch_months2,0))</f>
        <v>121.23493975903614</v>
      </c>
      <c r="HB9" s="19">
        <v>1007250</v>
      </c>
      <c r="HC9" s="8">
        <f t="array" ref="HC9">HB9/INDEX(Exch_rates,MATCH($A9,Exch_regions2,0),MATCH(HB$1,Exch_months2,0))</f>
        <v>121.35542168674699</v>
      </c>
      <c r="HD9" s="19">
        <v>1008250</v>
      </c>
      <c r="HE9" s="8">
        <f t="array" ref="HE9">HD9/INDEX(Exch_rates,MATCH($A9,Exch_regions2,0),MATCH(HD$1,Exch_months2,0))</f>
        <v>121.47590361445783</v>
      </c>
      <c r="HF9" s="19">
        <v>1009250</v>
      </c>
      <c r="HG9" s="8">
        <f t="array" ref="HG9">HF9/INDEX(Exch_rates,MATCH($A9,Exch_regions2,0),MATCH(HF$1,Exch_months2,0))</f>
        <v>121.23123123123123</v>
      </c>
      <c r="HH9" s="19">
        <v>1005250</v>
      </c>
      <c r="HI9" s="8">
        <f t="array" ref="HI9">HH9/INDEX(Exch_rates,MATCH($A9,Exch_regions2,0),MATCH(HH$1,Exch_months2,0))</f>
        <v>118.26470588235294</v>
      </c>
      <c r="HJ9" s="19">
        <v>951875</v>
      </c>
      <c r="HK9" s="8">
        <f t="array" ref="HK9">HJ9/INDEX(Exch_rates,MATCH($A9,Exch_regions2,0),MATCH(HJ$1,Exch_months2,0))</f>
        <v>111.98529411764706</v>
      </c>
      <c r="HL9" s="19">
        <v>903375</v>
      </c>
      <c r="HM9" s="8">
        <f t="array" ref="HM9">HL9/INDEX(Exch_rates,MATCH($A9,Exch_regions2,0),MATCH(HL$1,Exch_months2,0))</f>
        <v>106.27941176470588</v>
      </c>
      <c r="HN9" s="8">
        <v>925500</v>
      </c>
      <c r="HO9" s="8">
        <f t="array" ref="HO9">HN9/INDEX(Exch_rates,MATCH($A9,Exch_regions2,0),MATCH(HN$1,Exch_months2,0))</f>
        <v>108.88235294117646</v>
      </c>
      <c r="HP9" s="8">
        <v>947468.75</v>
      </c>
      <c r="HQ9" s="8">
        <f t="array" ref="HQ9">HP9/INDEX(Exch_rates,MATCH($A9,Exch_regions2,0),MATCH(HP$1,Exch_months2,0))</f>
        <v>111.79572271386431</v>
      </c>
      <c r="HR9" s="8">
        <v>1047562.5</v>
      </c>
      <c r="HS9" s="8">
        <f t="array" ref="HS9">HR9/INDEX(Exch_rates,MATCH($A9,Exch_regions2,0),MATCH(HR$1,Exch_months2,0))</f>
        <v>125.08208955223881</v>
      </c>
      <c r="HT9" s="8">
        <v>1066450</v>
      </c>
      <c r="HU9" s="8">
        <f t="array" ref="HU9">HT9/INDEX(Exch_rates,MATCH($A9,Exch_regions2,0),MATCH(HT$1,Exch_months2,0))</f>
        <v>127.26133651551312</v>
      </c>
      <c r="HV9" s="8">
        <v>1072750</v>
      </c>
      <c r="HW9" s="8">
        <f t="array" ref="HW9">HV9/INDEX(Exch_rates,MATCH($A9,Exch_regions2,0),MATCH(HV$1,Exch_months2,0))</f>
        <v>127.3293768545994</v>
      </c>
      <c r="HX9" s="8">
        <v>1073937.5</v>
      </c>
      <c r="HY9" s="8">
        <f t="array" ref="HY9">HX9/INDEX(Exch_rates,MATCH($A9,Exch_regions2,0),MATCH(HX$1,Exch_months2,0))</f>
        <v>127.47032640949556</v>
      </c>
      <c r="HZ9" s="8">
        <v>1064187.5</v>
      </c>
      <c r="IA9" s="8">
        <f t="array" ref="IA9">HZ9/INDEX(Exch_rates,MATCH($A9,Exch_regions2,0),MATCH(HZ$1,Exch_months2,0))</f>
        <v>125.56784660766962</v>
      </c>
      <c r="IB9" s="8">
        <v>1052375</v>
      </c>
      <c r="IC9" s="8">
        <f t="array" ref="IC9">IB9/INDEX(Exch_rates,MATCH($A9,Exch_regions2,0),MATCH(IB$1,Exch_months2,0))</f>
        <v>123.80882352941177</v>
      </c>
      <c r="ID9" s="8">
        <v>998250</v>
      </c>
      <c r="IE9" s="8">
        <f t="array" ref="IE9">ID9/INDEX(Exch_rates,MATCH($A9,Exch_regions2,0),MATCH(ID$1,Exch_months2,0))</f>
        <v>117.44117647058823</v>
      </c>
      <c r="IF9" s="8">
        <v>1022125</v>
      </c>
      <c r="IG9" s="8">
        <f t="array" ref="IG9">IF9/INDEX(Exch_rates,MATCH($A9,Exch_regions2,0),MATCH(IF$1,Exch_months2,0))</f>
        <v>120.25</v>
      </c>
      <c r="IH9" s="8">
        <v>1036112.5</v>
      </c>
      <c r="II9" s="8">
        <f t="array" ref="II9">IH9/INDEX(Exch_rates,MATCH($A9,Exch_regions2,0),MATCH(IH$1,Exch_months2,0))</f>
        <v>121.89558823529411</v>
      </c>
      <c r="IJ9" s="8">
        <v>993250</v>
      </c>
      <c r="IK9" s="8">
        <f t="array" ref="IK9">IJ9/INDEX(Exch_rates,MATCH($A9,Exch_regions2,0),MATCH(IJ$1,Exch_months2,0))</f>
        <v>116.85294117647059</v>
      </c>
      <c r="IL9" s="8">
        <v>996650</v>
      </c>
      <c r="IM9" s="8">
        <f t="array" ref="IM9">IL9/INDEX(Exch_rates,MATCH($A9,Exch_regions2,0),MATCH(IL$1,Exch_months2,0))</f>
        <v>117.97466856060606</v>
      </c>
      <c r="IN9" s="8">
        <v>1013875</v>
      </c>
      <c r="IO9" s="8">
        <f t="array" ref="IO9">IN9/INDEX(Exch_rates,MATCH($A9,Exch_regions2,0),MATCH(IN$1,Exch_months2,0))</f>
        <v>121.27691387559808</v>
      </c>
      <c r="IP9" s="8">
        <v>1012950</v>
      </c>
      <c r="IQ9" s="8">
        <f t="array" ref="IQ9">IP9/INDEX(Exch_rates,MATCH($A9,Exch_regions2,0),MATCH(IP$1,Exch_months2,0))</f>
        <v>120.58928571428571</v>
      </c>
      <c r="IR9" s="8">
        <v>1026437.5</v>
      </c>
      <c r="IS9" s="8">
        <f t="array" ref="IS9">IR9/INDEX(Exch_rates,MATCH($A9,Exch_regions2,0),MATCH(IR$1,Exch_months2,0))</f>
        <v>122.19494047619048</v>
      </c>
      <c r="IT9" s="8">
        <v>1002718.75</v>
      </c>
      <c r="IU9" s="8">
        <f t="array" ref="IU9">IT9/INDEX(Exch_rates,MATCH($A9,Exch_regions2,0),MATCH(IT$1,Exch_months2,0))</f>
        <v>118.66494082840237</v>
      </c>
      <c r="IV9" s="34">
        <v>1021200</v>
      </c>
      <c r="IW9" s="8">
        <f t="array" ref="IW9">IV9/INDEX(Exch_rates,MATCH($A9,Exch_regions2,0),MATCH(IV$1,Exch_months2,0))</f>
        <v>120.14117647058823</v>
      </c>
      <c r="IX9" s="8">
        <v>1037937.5</v>
      </c>
      <c r="IY9" s="8">
        <f t="array" ref="IY9">IX9/INDEX(Exch_rates,MATCH($A9,Exch_regions2,0),MATCH(IX$1,Exch_months2,0))</f>
        <v>122.11029411764706</v>
      </c>
      <c r="IZ9" s="8">
        <v>1045375</v>
      </c>
      <c r="JA9" s="8">
        <f t="array" ref="JA9">IZ9/INDEX(Exch_rates,MATCH($A9,Exch_regions2,0),MATCH(IZ$1,Exch_months2,0))</f>
        <v>122.98529411764706</v>
      </c>
      <c r="JB9" s="8">
        <v>1047325</v>
      </c>
      <c r="JC9" s="8">
        <f t="array" ref="JC9">JB9/INDEX(Exch_rates,MATCH($A9,Exch_regions2,0),MATCH(JB$1,Exch_months2,0))</f>
        <v>123.21470588235294</v>
      </c>
      <c r="JD9" s="8">
        <v>1082406.25</v>
      </c>
      <c r="JE9" s="8">
        <f t="array" ref="JE9">JD9/INDEX(Exch_rates,MATCH($A9,Exch_regions2,0),MATCH(JD$1,Exch_months2,0))</f>
        <v>127.34191176470588</v>
      </c>
      <c r="JF9" s="8">
        <v>1122525</v>
      </c>
      <c r="JG9" s="8">
        <f t="array" ref="JG9">JF9/INDEX(Exch_rates,MATCH($A9,Exch_regions2,0),MATCH(JF$1,Exch_months2,0))</f>
        <v>132.06176470588235</v>
      </c>
      <c r="JH9" s="8">
        <v>1137794.75</v>
      </c>
      <c r="JI9" s="8">
        <f t="array" ref="JI9">JH9/INDEX(Exch_rates,MATCH($A9,Exch_regions2,0),MATCH(JH$1,Exch_months2,0))</f>
        <v>133.85820588235293</v>
      </c>
      <c r="JJ9" s="8">
        <v>1133375</v>
      </c>
      <c r="JK9" s="8">
        <f t="array" ref="JK9">JJ9/INDEX(Exch_rates,MATCH($A9,Exch_regions2,0),MATCH(JJ$1,Exch_months2,0))</f>
        <v>134.44543297746145</v>
      </c>
      <c r="JL9" s="8">
        <v>1155000</v>
      </c>
      <c r="JM9" s="8">
        <f t="array" ref="JM9">JL9/INDEX(Exch_rates,MATCH($A9,Exch_regions2,0),MATCH(JL$1,Exch_months2,0))</f>
        <v>136.92946058091286</v>
      </c>
      <c r="JN9" s="8">
        <v>1248350</v>
      </c>
      <c r="JO9" s="8">
        <f t="array" ref="JO9">JN9/INDEX(Exch_rates,MATCH($A9,Exch_regions2,0),MATCH(JN$1,Exch_months2,0))</f>
        <v>148.50701879609804</v>
      </c>
      <c r="JP9" s="8">
        <v>1300812.5</v>
      </c>
      <c r="JQ9" s="8">
        <f t="array" ref="JQ9">JP9/INDEX(Exch_rates,MATCH($A9,Exch_regions2,0),MATCH(JP$1,Exch_months2,0))</f>
        <v>153.70583717357911</v>
      </c>
      <c r="JR9" s="8">
        <v>1310562.5</v>
      </c>
      <c r="JS9" s="8">
        <f t="array" ref="JS9">JR9/INDEX(Exch_rates,MATCH($A9,Exch_regions2,0),MATCH(JR$1,Exch_months2,0))</f>
        <v>154.31090309666786</v>
      </c>
      <c r="JT9" s="8">
        <v>1322250</v>
      </c>
      <c r="JU9" s="8">
        <f t="array" ref="JU9">JT9/INDEX(Exch_rates,MATCH($A9,Exch_regions2,0),MATCH(JT$1,Exch_months2,0))</f>
        <v>155.74204946996466</v>
      </c>
      <c r="JV9" s="8">
        <v>1330875</v>
      </c>
      <c r="JW9" s="8">
        <f t="array" ref="JW9">JV9/INDEX(Exch_rates,MATCH($A9,Exch_regions2,0),MATCH(JV$1,Exch_months2,0))</f>
        <v>156.5735294117647</v>
      </c>
      <c r="JX9" s="8">
        <v>1277250</v>
      </c>
      <c r="JY9" s="8">
        <f t="array" ref="JY9">JX9/INDEX(Exch_rates,MATCH($A9,Exch_regions2,0),MATCH(JX$1,Exch_months2,0))</f>
        <v>150.26470588235293</v>
      </c>
      <c r="JZ9" s="8">
        <v>1283000</v>
      </c>
      <c r="KA9" s="8">
        <f t="array" ref="KA9">JZ9/INDEX(Exch_rates,MATCH($A9,Exch_regions2,0),MATCH(JZ$1,Exch_months2,0))</f>
        <v>150.94117647058823</v>
      </c>
      <c r="KB9" s="8">
        <v>1202750</v>
      </c>
      <c r="KC9" s="8">
        <f t="array" ref="KC9">KB9/INDEX(Exch_rates,MATCH($A9,Exch_regions2,0),MATCH(KB$1,Exch_months2,0))</f>
        <v>141.16784037558685</v>
      </c>
      <c r="KD9" s="8">
        <v>1136200</v>
      </c>
      <c r="KE9" s="8">
        <f t="array" ref="KE9">KD9/INDEX(Exch_rates,MATCH($A9,Exch_regions2,0),MATCH(KD$1,Exch_months2,0))</f>
        <v>133.1380360909304</v>
      </c>
      <c r="KF9" s="8">
        <v>1169500</v>
      </c>
      <c r="KG9" s="8">
        <f t="array" ref="KG9">KF9/INDEX(Exch_rates,MATCH($A9,Exch_regions2,0),MATCH(KF$1,Exch_months2,0))</f>
        <v>136.46441073512253</v>
      </c>
      <c r="KH9" s="8">
        <v>1142250</v>
      </c>
      <c r="KI9" s="8">
        <f t="array" ref="KI9">KH9/INDEX(Exch_rates,MATCH($A9,Exch_regions2,0),MATCH(KH$1,Exch_months2,0))</f>
        <v>134.38235294117646</v>
      </c>
      <c r="KJ9" s="8">
        <v>1179593.75</v>
      </c>
      <c r="KK9" s="8">
        <f t="array" ref="KK9">KJ9/INDEX(Exch_rates,MATCH($A9,Exch_regions2,0),MATCH(KJ$1,Exch_months2,0))</f>
        <v>137.32174039580909</v>
      </c>
      <c r="KL9" s="8">
        <v>1162750</v>
      </c>
      <c r="KM9" s="8">
        <f t="array" ref="KM9">KL9/INDEX(Exch_rates,MATCH($A9,Exch_regions2,0),MATCH(KL$1,Exch_months2,0))</f>
        <v>135.20348837209303</v>
      </c>
      <c r="KN9" s="8">
        <v>1152125</v>
      </c>
      <c r="KO9" s="8">
        <f t="array" ref="KO9">KN9/INDEX(Exch_rates,MATCH($A9,Exch_regions2,0),MATCH(KN$1,Exch_months2,0))</f>
        <v>133.96802325581396</v>
      </c>
      <c r="KP9" s="8">
        <v>1186200</v>
      </c>
      <c r="KQ9" s="8">
        <f t="array" ref="KQ9">KP9/INDEX(Exch_rates,MATCH($A9,Exch_regions2,0),MATCH(KP$1,Exch_months2,0))</f>
        <v>137.45075318655853</v>
      </c>
      <c r="KR9" s="8">
        <v>1232125</v>
      </c>
      <c r="KS9" s="8">
        <f t="array" ref="KS9">KR9/INDEX(Exch_rates,MATCH($A9,Exch_regions2,0),MATCH(KR$1,Exch_months2,0))</f>
        <v>142.03170028818442</v>
      </c>
      <c r="KT9" s="8">
        <v>1258187.5</v>
      </c>
      <c r="KU9" s="8">
        <f t="array" ref="KU9">KT9/INDEX(Exch_rates,MATCH($A9,Exch_regions2,0),MATCH(KT$1,Exch_months2,0))</f>
        <v>145.37117273252454</v>
      </c>
      <c r="KV9" s="8">
        <v>1221300</v>
      </c>
      <c r="KW9" s="8">
        <f t="array" ref="KW9">KV9/INDEX(Exch_rates,MATCH($A9,Exch_regions2,0),MATCH(KV$1,Exch_months2,0))</f>
        <v>139.41780821917808</v>
      </c>
      <c r="KX9" s="8">
        <v>1216187.5</v>
      </c>
      <c r="KY9" s="8">
        <f t="array" ref="KY9">KX9/INDEX(Exch_rates,MATCH($A9,Exch_regions2,0),MATCH(KX$1,Exch_months2,0))</f>
        <v>138.203125</v>
      </c>
      <c r="KZ9" s="8">
        <v>1205340</v>
      </c>
      <c r="LA9" s="8">
        <f t="array" ref="LA9">KZ9/INDEX(Exch_rates,MATCH($A9,Exch_regions2,0),MATCH(KZ$1,Exch_months2,0))</f>
        <v>136.78393100317749</v>
      </c>
      <c r="LB9" s="8">
        <v>1238430</v>
      </c>
      <c r="LC9" s="8">
        <f t="array" ref="LC9">LB9/INDEX(Exch_rates,MATCH($A9,Exch_regions2,0),MATCH(LB$1,Exch_months2,0))</f>
        <v>139.93559322033897</v>
      </c>
      <c r="LD9" s="8">
        <v>1295625</v>
      </c>
      <c r="LE9" s="8">
        <f t="array" ref="LE9">LD9/INDEX(Exch_rates,MATCH($A9,Exch_regions2,0),MATCH(LD$1,Exch_months2,0))</f>
        <v>146.39830508474577</v>
      </c>
      <c r="LF9" s="8">
        <v>1345562.5</v>
      </c>
      <c r="LG9" s="8">
        <f t="array" ref="LG9">LF9/INDEX(Exch_rates,MATCH($A9,Exch_regions2,0),MATCH(LF$1,Exch_months2,0))</f>
        <v>152.04096045197741</v>
      </c>
      <c r="LH9" s="8">
        <v>1378850</v>
      </c>
      <c r="LI9" s="8">
        <f>LH9/INDEX(Exch_Rate_Data1,MATCH('Food Items CMB_Sorghum'!$A9,Exch_regions1,0),MATCH('Food Items CMB_Sorghum'!LH$1,exch_month4,0))</f>
        <v>151.1068493150685</v>
      </c>
      <c r="LJ9" s="41">
        <v>1380812.5</v>
      </c>
      <c r="LK9" s="8">
        <f>LJ9/INDEX(exch_Rate_Data2,MATCH('Food Items CMB_Sorghum'!$A9,Exch_regions1,0),MATCH('Food Items CMB_Sorghum'!LJ$1,exch_month5,0))</f>
        <v>155.14747191011236</v>
      </c>
      <c r="LL9" s="8">
        <v>1332875</v>
      </c>
      <c r="LM9" s="8">
        <f>LL9/INDEX(exch_Rate_Data3,MATCH('Food Items CMB_Sorghum'!$A9,Exch_regions1,0),MATCH('Food Items CMB_Sorghum'!LL$1,exch_month6,0))</f>
        <v>149.76123595505618</v>
      </c>
      <c r="LN9" s="7">
        <v>1299700</v>
      </c>
      <c r="LO9" s="7">
        <f>LN9/INDEX(Exchange_rate4,MATCH('Food Items CMB_Sorghum'!$A9,Exch_regions1,0),MATCH('Food Items CMB_Sorghum'!LN$1,exch_month7,0))</f>
        <v>145.05580357142858</v>
      </c>
      <c r="LP9" s="7">
        <v>1263250</v>
      </c>
      <c r="LQ9" s="7">
        <f>LP9/INDEX(Exchange_rate5,MATCH('Food Items CMB_Sorghum'!$A9,Exch_regions1,0),MATCH('Food Items CMB_Sorghum'!LP$1,exch_month8,0))</f>
        <v>136.93766937669378</v>
      </c>
      <c r="LR9" s="7">
        <v>1292000</v>
      </c>
      <c r="LS9" s="7">
        <f>LR9/INDEX(Exchange_rate6,MATCH('Food Items CMB_Sorghum'!$A9,Exch_regions1,0),MATCH('Food Items CMB_Sorghum'!LR$1,exch_month9,0))</f>
        <v>137.44680851063831</v>
      </c>
      <c r="LT9" s="7">
        <v>1329687.5</v>
      </c>
      <c r="LU9" s="7">
        <f>LT9/INDEX(Exchange_rate7,MATCH('Food Items CMB_Sorghum'!$A9,Exch_regions1,0),MATCH('Food Items CMB_Sorghum'!LT$1,exch_month10,0))</f>
        <v>137.08118556701032</v>
      </c>
      <c r="LV9" s="7">
        <v>1341968.75</v>
      </c>
      <c r="LW9" s="7">
        <f>LV9/INDEX(exchange_rates8,MATCH('Food Items CMB_Sorghum'!$A9,Exch_regions1,0),MATCH('Food Items CMB_Sorghum'!LV$1,exch_month11,0))</f>
        <v>137.28580562659846</v>
      </c>
      <c r="LX9" s="7">
        <v>1377918</v>
      </c>
      <c r="LY9" s="7">
        <f>LX9/INDEX(exchange_rates9,MATCH('Food Items CMB_Sorghum'!$A9,Exch_regions1,0),MATCH('Food Items CMB_Sorghum'!LX$1,exch_month12,0))</f>
        <v>146.58702127659575</v>
      </c>
      <c r="LZ9" s="7">
        <v>1371250</v>
      </c>
      <c r="MA9" s="7">
        <f>LZ9/INDEX(exchange_rates10,MATCH('Food Items CMB_Sorghum'!$A9,Exch_regions1,0),MATCH('Food Items CMB_Sorghum'!LZ$1,exch_month13,0))</f>
        <v>140.75651816875384</v>
      </c>
      <c r="MB9" s="7">
        <v>1389687.5</v>
      </c>
      <c r="MC9" s="7">
        <f>MB9/INDEX(exchange_rates11,MATCH('Food Items CMB_Sorghum'!$A9,Exch_regions1,0),MATCH('Food Items CMB_Sorghum'!MB$1,exch_month14,0))</f>
        <v>139.66708542713567</v>
      </c>
      <c r="MD9" s="7">
        <v>1586500</v>
      </c>
      <c r="ME9" s="7">
        <f>MD9/INDEX(exchange_rates12,MATCH('Food Items CMB_Sorghum'!$A9,Exch_regions1,0),MATCH('Food Items CMB_Sorghum'!MD$1,exch_month15,0))</f>
        <v>150.52182163187857</v>
      </c>
      <c r="MF9" s="7">
        <v>1488750</v>
      </c>
      <c r="MG9" s="7">
        <f>MF9/INDEX(exchange_rates13,MATCH('Food Items CMB_Sorghum'!$A9,Exch_regions1,0),MATCH('Food Items CMB_Sorghum'!MF$1,exch_month16,0))</f>
        <v>148.875</v>
      </c>
      <c r="MH9" s="7">
        <v>1647125</v>
      </c>
      <c r="MI9" s="7">
        <f>MH9/INDEX(exchange_rates14,MATCH('Food Items CMB_Sorghum'!$A9,Exch_regions1,0),MATCH('Food Items CMB_Sorghum'!MH$1,exch_month17,0))</f>
        <v>155.38915094339623</v>
      </c>
      <c r="MJ9" s="7">
        <v>1618200</v>
      </c>
      <c r="MK9" s="7">
        <f>MJ9/INDEX(exchange_rates15,MATCH('Food Items CMB_Sorghum'!$A9,Exch_regions1,0),MATCH('Food Items CMB_Sorghum'!MJ$1,exch_month18,0))</f>
        <v>160.21782178217822</v>
      </c>
      <c r="ML9" s="7">
        <v>1418375</v>
      </c>
      <c r="MM9" s="7">
        <f>ML9/INDEX(exchange_rates16,MATCH('Food Items CMB_Sorghum'!$A9,Exch_regions1,0),MATCH('Food Items CMB_Sorghum'!ML$1,exch_month19,0))</f>
        <v>134.12529550827423</v>
      </c>
      <c r="MN9" s="7">
        <v>1613500</v>
      </c>
      <c r="MO9" s="7">
        <f>MN9/INDEX(exchange_rates17,MATCH('Food Items CMB_Sorghum'!$A9,Exch_regions1,0),MATCH('Food Items CMB_Sorghum'!MN$1,exch_month20,0))</f>
        <v>161.35</v>
      </c>
      <c r="MP9" s="7">
        <v>1655100</v>
      </c>
      <c r="MQ9" s="7">
        <f>MP9/INDEX(exchange_rates18,MATCH('Food Items CMB_Sorghum'!$A9,Exch_regions1,0),MATCH('Food Items CMB_Sorghum'!MP$1,exch_month21,0))</f>
        <v>156.14150943396226</v>
      </c>
      <c r="MR9" s="7">
        <v>1466562.5</v>
      </c>
      <c r="MS9" s="7">
        <f>MR9/INDEX(exchange_rates19,MATCH('Food Items CMB_Sorghum'!$A9,Exch_regions1,0),MATCH('Food Items CMB_Sorghum'!MR$1,exch_month22,0))</f>
        <v>137.06191588785046</v>
      </c>
      <c r="MT9" s="40">
        <f t="shared" si="0"/>
        <v>1185197.5</v>
      </c>
      <c r="MU9" s="40">
        <f t="shared" si="0"/>
        <v>134.71156346312006</v>
      </c>
    </row>
    <row r="10" spans="1:359" x14ac:dyDescent="0.25">
      <c r="A10" s="14" t="s">
        <v>6</v>
      </c>
      <c r="B10" s="7">
        <v>586437.5</v>
      </c>
      <c r="C10" s="8">
        <f t="array" ref="C10">B10/INDEX(Exch_rates,MATCH($A10,Exch_regions2,0),MATCH(B$1,Exch_months2,0))</f>
        <v>104.25555555555556</v>
      </c>
      <c r="D10" s="7">
        <v>664937.5</v>
      </c>
      <c r="E10" s="8">
        <f t="array" ref="E10">D10/INDEX(Exch_rates,MATCH($A10,Exch_regions2,0),MATCH(D$1,Exch_months2,0))</f>
        <v>121.17312072892939</v>
      </c>
      <c r="F10" s="7">
        <v>645062.5</v>
      </c>
      <c r="G10" s="8">
        <f t="array" ref="G10">F10/INDEX(Exch_rates,MATCH($A10,Exch_regions2,0),MATCH(F$1,Exch_months2,0))</f>
        <v>125.25485436893204</v>
      </c>
      <c r="H10" s="7">
        <v>683118.75</v>
      </c>
      <c r="I10" s="8">
        <f t="array" ref="I10">H10/INDEX(Exch_rates,MATCH($A10,Exch_regions2,0),MATCH(H$1,Exch_months2,0))</f>
        <v>113.85312500000001</v>
      </c>
      <c r="J10" s="7">
        <v>685172</v>
      </c>
      <c r="K10" s="8">
        <f t="array" ref="K10">J10/INDEX(Exch_rates,MATCH($A10,Exch_regions2,0),MATCH(J$1,Exch_months2,0))</f>
        <v>111.86481632653062</v>
      </c>
      <c r="L10" s="7">
        <v>630633.75</v>
      </c>
      <c r="M10" s="8">
        <f t="array" ref="M10">L10/INDEX(Exch_rates,MATCH($A10,Exch_regions2,0),MATCH(L$1,Exch_months2,0))</f>
        <v>105.54539748953975</v>
      </c>
      <c r="N10" s="7">
        <v>638325</v>
      </c>
      <c r="O10" s="8">
        <f t="array" ref="O10">N10/INDEX(Exch_rates,MATCH($A10,Exch_regions2,0),MATCH(N$1,Exch_months2,0))</f>
        <v>105.9460580912863</v>
      </c>
      <c r="P10" s="7">
        <v>705027.5</v>
      </c>
      <c r="Q10" s="8">
        <f t="array" ref="Q10">P10/INDEX(Exch_rates,MATCH($A10,Exch_regions2,0),MATCH(P$1,Exch_months2,0))</f>
        <v>120.77558886509635</v>
      </c>
      <c r="R10" s="7">
        <v>694585.625</v>
      </c>
      <c r="S10" s="8">
        <f t="array" ref="S10">R10/INDEX(Exch_rates,MATCH($A10,Exch_regions2,0),MATCH(R$1,Exch_months2,0))</f>
        <v>118.73258547008547</v>
      </c>
      <c r="T10" s="7">
        <v>717737.5</v>
      </c>
      <c r="U10" s="8">
        <f t="array" ref="U10">T10/INDEX(Exch_rates,MATCH($A10,Exch_regions2,0),MATCH(T$1,Exch_months2,0))</f>
        <v>126.47356828193833</v>
      </c>
      <c r="V10" s="7">
        <v>701285</v>
      </c>
      <c r="W10" s="8">
        <f t="array" ref="W10">V10/INDEX(Exch_rates,MATCH($A10,Exch_regions2,0),MATCH(V$1,Exch_months2,0))</f>
        <v>123.03245614035087</v>
      </c>
      <c r="X10" s="7">
        <v>682404.5</v>
      </c>
      <c r="Y10" s="8">
        <f t="array" ref="Y10">X10/INDEX(Exch_rates,MATCH($A10,Exch_regions2,0),MATCH(X$1,Exch_months2,0))</f>
        <v>119.993757692984</v>
      </c>
      <c r="Z10" s="15">
        <v>618377.5</v>
      </c>
      <c r="AA10" s="8">
        <f t="array" ref="AA10">Z10/INDEX(Exch_rates,MATCH($A10,Exch_regions2,0),MATCH(Z$1,Exch_months2,0))</f>
        <v>107.31062906724512</v>
      </c>
      <c r="AB10" s="7">
        <v>627412.5</v>
      </c>
      <c r="AC10" s="8">
        <f t="array" ref="AC10">AB10/INDEX(Exch_rates,MATCH($A10,Exch_regions2,0),MATCH(AB$1,Exch_months2,0))</f>
        <v>104.56874999999999</v>
      </c>
      <c r="AD10" s="7">
        <v>624682</v>
      </c>
      <c r="AE10" s="8">
        <f t="array" ref="AE10">AD10/INDEX(Exch_rates,MATCH($A10,Exch_regions2,0),MATCH(AD$1,Exch_months2,0))</f>
        <v>100.14941883767536</v>
      </c>
      <c r="AF10" s="7">
        <v>683625</v>
      </c>
      <c r="AG10" s="8">
        <f t="array" ref="AG10">AF10/INDEX(Exch_rates,MATCH($A10,Exch_regions2,0),MATCH(AF$1,Exch_months2,0))</f>
        <v>105.17307692307692</v>
      </c>
      <c r="AH10" s="7">
        <v>726800</v>
      </c>
      <c r="AI10" s="8">
        <f t="array" ref="AI10">AH10/INDEX(Exch_rates,MATCH($A10,Exch_regions2,0),MATCH(AH$1,Exch_months2,0))</f>
        <v>110.12121212121212</v>
      </c>
      <c r="AJ10" s="7">
        <v>741811.25</v>
      </c>
      <c r="AK10" s="8">
        <f t="array" ref="AK10">AJ10/INDEX(Exch_rates,MATCH($A10,Exch_regions2,0),MATCH(AJ$1,Exch_months2,0))</f>
        <v>112.39564393939393</v>
      </c>
      <c r="AL10" s="7">
        <v>774412.5</v>
      </c>
      <c r="AM10" s="8">
        <f t="array" ref="AM10">AL10/INDEX(Exch_rates,MATCH($A10,Exch_regions2,0),MATCH(AL$1,Exch_months2,0))</f>
        <v>118.45697896749522</v>
      </c>
      <c r="AN10" s="7">
        <v>779134.375</v>
      </c>
      <c r="AO10" s="8">
        <f t="array" ref="AO10">AN10/INDEX(Exch_rates,MATCH($A10,Exch_regions2,0),MATCH(AN$1,Exch_months2,0))</f>
        <v>120.09778420038536</v>
      </c>
      <c r="AP10" s="7">
        <v>749603.125</v>
      </c>
      <c r="AQ10" s="8">
        <f t="array" ref="AQ10">AP10/INDEX(Exch_rates,MATCH($A10,Exch_regions2,0),MATCH(AP$1,Exch_months2,0))</f>
        <v>119.22117296222665</v>
      </c>
      <c r="AR10" s="7">
        <v>752845</v>
      </c>
      <c r="AS10" s="8">
        <f t="array" ref="AS10">AR10/INDEX(Exch_rates,MATCH($A10,Exch_regions2,0),MATCH(AR$1,Exch_months2,0))</f>
        <v>119.97529880478088</v>
      </c>
      <c r="AT10" s="7">
        <v>725242.5</v>
      </c>
      <c r="AU10" s="8">
        <f t="array" ref="AU10">AT10/INDEX(Exch_rates,MATCH($A10,Exch_regions2,0),MATCH(AT$1,Exch_months2,0))</f>
        <v>114.88990099009901</v>
      </c>
      <c r="AV10" s="7">
        <v>756525</v>
      </c>
      <c r="AW10" s="8">
        <f t="array" ref="AW10">AV10/INDEX(Exch_rates,MATCH($A10,Exch_regions2,0),MATCH(AV$1,Exch_months2,0))</f>
        <v>113.33707865168539</v>
      </c>
      <c r="AX10" s="7">
        <v>756475</v>
      </c>
      <c r="AY10" s="8">
        <f t="array" ref="AY10">AX10/INDEX(Exch_rates,MATCH($A10,Exch_regions2,0),MATCH(AX$1,Exch_months2,0))</f>
        <v>113.11775700934579</v>
      </c>
      <c r="AZ10" s="7">
        <v>750262.5</v>
      </c>
      <c r="BA10" s="8">
        <f t="array" ref="BA10">AZ10/INDEX(Exch_rates,MATCH($A10,Exch_regions2,0),MATCH(AZ$1,Exch_months2,0))</f>
        <v>112.18878504672897</v>
      </c>
      <c r="BB10" s="7">
        <v>749125</v>
      </c>
      <c r="BC10" s="8">
        <f t="array" ref="BC10">BB10/INDEX(Exch_rates,MATCH($A10,Exch_regions2,0),MATCH(BB$1,Exch_months2,0))</f>
        <v>109.36131386861314</v>
      </c>
      <c r="BD10" s="7">
        <v>631100</v>
      </c>
      <c r="BE10" s="8">
        <f t="array" ref="BE10">BD10/INDEX(Exch_rates,MATCH($A10,Exch_regions2,0),MATCH(BD$1,Exch_months2,0))</f>
        <v>92.131386861313871</v>
      </c>
      <c r="BF10" s="7">
        <v>636087.5</v>
      </c>
      <c r="BG10" s="8">
        <f t="array" ref="BG10">BF10/INDEX(Exch_rates,MATCH($A10,Exch_regions2,0),MATCH(BF$1,Exch_months2,0))</f>
        <v>90.869642857142864</v>
      </c>
      <c r="BH10" s="7">
        <v>611100</v>
      </c>
      <c r="BI10" s="8">
        <f t="array" ref="BI10">BH10/INDEX(Exch_rates,MATCH($A10,Exch_regions2,0),MATCH(BH$1,Exch_months2,0))</f>
        <v>92.241509433962264</v>
      </c>
      <c r="BJ10" s="7">
        <v>619775</v>
      </c>
      <c r="BK10" s="8">
        <f t="array" ref="BK10">BJ10/INDEX(Exch_rates,MATCH($A10,Exch_regions2,0),MATCH(BJ$1,Exch_months2,0))</f>
        <v>93.905303030303031</v>
      </c>
      <c r="BL10" s="7">
        <v>639025</v>
      </c>
      <c r="BM10" s="8">
        <f t="array" ref="BM10">BL10/INDEX(Exch_rates,MATCH($A10,Exch_regions2,0),MATCH(BL$1,Exch_months2,0))</f>
        <v>97.561068702290072</v>
      </c>
      <c r="BN10" s="7">
        <v>619882.5</v>
      </c>
      <c r="BO10" s="8">
        <f t="array" ref="BO10">BN10/INDEX(Exch_rates,MATCH($A10,Exch_regions2,0),MATCH(BN$1,Exch_months2,0))</f>
        <v>95.957043343653254</v>
      </c>
      <c r="BP10" s="7">
        <v>622875</v>
      </c>
      <c r="BQ10" s="8">
        <f t="array" ref="BQ10">BP10/INDEX(Exch_rates,MATCH($A10,Exch_regions2,0),MATCH(BP$1,Exch_months2,0))</f>
        <v>96.011560693641613</v>
      </c>
      <c r="BR10" s="7">
        <v>634682.5</v>
      </c>
      <c r="BS10" s="8">
        <f t="array" ref="BS10">BR10/INDEX(Exch_rates,MATCH($A10,Exch_regions2,0),MATCH(BR$1,Exch_months2,0))</f>
        <v>96.89809160305343</v>
      </c>
      <c r="BT10" s="7">
        <v>641997.5</v>
      </c>
      <c r="BU10" s="8">
        <f t="array" ref="BU10">BT10/INDEX(Exch_rates,MATCH($A10,Exch_regions2,0),MATCH(BT$1,Exch_months2,0))</f>
        <v>97.125189107413007</v>
      </c>
      <c r="BV10" s="7">
        <v>643750</v>
      </c>
      <c r="BW10" s="8">
        <f t="array" ref="BW10">BV10/INDEX(Exch_rates,MATCH($A10,Exch_regions2,0),MATCH(BV$1,Exch_months2,0))</f>
        <v>96.804511278195491</v>
      </c>
      <c r="BX10" s="7">
        <v>669100</v>
      </c>
      <c r="BY10" s="8">
        <f t="array" ref="BY10">BX10/INDEX(Exch_rates,MATCH($A10,Exch_regions2,0),MATCH(BX$1,Exch_months2,0))</f>
        <v>95.585714285714289</v>
      </c>
      <c r="BZ10" s="7">
        <v>658125</v>
      </c>
      <c r="CA10" s="8">
        <f t="array" ref="CA10">BZ10/INDEX(Exch_rates,MATCH($A10,Exch_regions2,0),MATCH(BZ$1,Exch_months2,0))</f>
        <v>94.017857142857139</v>
      </c>
      <c r="CB10" s="7">
        <v>630725</v>
      </c>
      <c r="CC10" s="8">
        <f t="array" ref="CC10">CB10/INDEX(Exch_rates,MATCH($A10,Exch_regions2,0),MATCH(CB$1,Exch_months2,0))</f>
        <v>90.103571428571428</v>
      </c>
      <c r="CD10" s="7">
        <v>636755</v>
      </c>
      <c r="CE10" s="8">
        <f t="array" ref="CE10">CD10/INDEX(Exch_rates,MATCH($A10,Exch_regions2,0),MATCH(CD$1,Exch_months2,0))</f>
        <v>90.965000000000003</v>
      </c>
      <c r="CF10" s="7">
        <v>637455</v>
      </c>
      <c r="CG10" s="8">
        <f t="array" ref="CG10">CF10/INDEX(Exch_rates,MATCH($A10,Exch_regions2,0),MATCH(CF$1,Exch_months2,0))</f>
        <v>91.064999999999998</v>
      </c>
      <c r="CH10" s="7">
        <v>649330</v>
      </c>
      <c r="CI10" s="8">
        <f t="array" ref="CI10">CH10/INDEX(Exch_rates,MATCH($A10,Exch_regions2,0),MATCH(CH$1,Exch_months2,0))</f>
        <v>96.197037037037035</v>
      </c>
      <c r="CJ10" s="7">
        <v>640580</v>
      </c>
      <c r="CK10" s="8">
        <f t="array" ref="CK10">CJ10/INDEX(Exch_rates,MATCH($A10,Exch_regions2,0),MATCH(CJ$1,Exch_months2,0))</f>
        <v>94.900740740740744</v>
      </c>
      <c r="CL10" s="7">
        <v>678805</v>
      </c>
      <c r="CM10" s="8">
        <f t="array" ref="CM10">CL10/INDEX(Exch_rates,MATCH($A10,Exch_regions2,0),MATCH(CL$1,Exch_months2,0))</f>
        <v>100.56370370370371</v>
      </c>
      <c r="CN10" s="7">
        <v>676992.5</v>
      </c>
      <c r="CO10" s="8">
        <f t="array" ref="CO10">CN10/INDEX(Exch_rates,MATCH($A10,Exch_regions2,0),MATCH(CN$1,Exch_months2,0))</f>
        <v>98.471636363636364</v>
      </c>
      <c r="CP10" s="7">
        <v>679472.5</v>
      </c>
      <c r="CQ10" s="8">
        <f t="array" ref="CQ10">CP10/INDEX(Exch_rates,MATCH($A10,Exch_regions2,0),MATCH(CP$1,Exch_months2,0))</f>
        <v>98.832363636363638</v>
      </c>
      <c r="CR10" s="7">
        <v>673685</v>
      </c>
      <c r="CS10" s="8">
        <f t="array" ref="CS10">CR10/INDEX(Exch_rates,MATCH($A10,Exch_regions2,0),MATCH(CR$1,Exch_months2,0))</f>
        <v>97.564808110065172</v>
      </c>
      <c r="CT10" s="7">
        <v>673535</v>
      </c>
      <c r="CU10" s="8">
        <f t="array" ref="CU10">CT10/INDEX(Exch_rates,MATCH($A10,Exch_regions2,0),MATCH(CT$1,Exch_months2,0))</f>
        <v>97.613768115942023</v>
      </c>
      <c r="CV10" s="7">
        <v>693010</v>
      </c>
      <c r="CW10" s="8">
        <f t="array" ref="CW10">CV10/INDEX(Exch_rates,MATCH($A10,Exch_regions2,0),MATCH(CV$1,Exch_months2,0))</f>
        <v>100.43623188405797</v>
      </c>
      <c r="CX10" s="7">
        <v>702200</v>
      </c>
      <c r="CY10" s="8">
        <f t="array" ref="CY10">CX10/INDEX(Exch_rates,MATCH($A10,Exch_regions2,0),MATCH(CX$1,Exch_months2,0))</f>
        <v>100.31428571428572</v>
      </c>
      <c r="CZ10" s="7">
        <v>672375</v>
      </c>
      <c r="DA10" s="8">
        <f t="array" ref="DA10">CZ10/INDEX(Exch_rates,MATCH($A10,Exch_regions2,0),MATCH(CZ$1,Exch_months2,0))</f>
        <v>96.053571428571431</v>
      </c>
      <c r="DB10" s="7">
        <v>625787.5</v>
      </c>
      <c r="DC10" s="8">
        <f t="array" ref="DC10">DB10/INDEX(Exch_rates,MATCH($A10,Exch_regions2,0),MATCH(DB$1,Exch_months2,0))</f>
        <v>86.315517241379311</v>
      </c>
      <c r="DD10" s="7">
        <v>652487.5</v>
      </c>
      <c r="DE10" s="8">
        <f t="array" ref="DE10">DD10/INDEX(Exch_rates,MATCH($A10,Exch_regions2,0),MATCH(DD$1,Exch_months2,0))</f>
        <v>85.740801576872542</v>
      </c>
      <c r="DF10" s="7">
        <v>654437.5</v>
      </c>
      <c r="DG10" s="8">
        <f t="array" ref="DG10">DF10/INDEX(Exch_rates,MATCH($A10,Exch_regions2,0),MATCH(DF$1,Exch_months2,0))</f>
        <v>87.25833333333334</v>
      </c>
      <c r="DH10" s="7">
        <v>654637.5</v>
      </c>
      <c r="DI10" s="8">
        <f t="array" ref="DI10">DH10/INDEX(Exch_rates,MATCH($A10,Exch_regions2,0),MATCH(DH$1,Exch_months2,0))</f>
        <v>86.023324572930349</v>
      </c>
      <c r="DJ10" s="7">
        <v>676487.5</v>
      </c>
      <c r="DK10" s="8">
        <f t="array" ref="DK10">DJ10/INDEX(Exch_rates,MATCH($A10,Exch_regions2,0),MATCH(DJ$1,Exch_months2,0))</f>
        <v>90.198333333333338</v>
      </c>
      <c r="DL10" s="7">
        <v>738292.5</v>
      </c>
      <c r="DM10" s="8">
        <f t="array" ref="DM10">DL10/INDEX(Exch_rates,MATCH($A10,Exch_regions2,0),MATCH(DL$1,Exch_months2,0))</f>
        <v>98.438999999999993</v>
      </c>
      <c r="DN10" s="7">
        <v>776506.25</v>
      </c>
      <c r="DO10" s="8">
        <f t="array" ref="DO10">DN10/INDEX(Exch_rates,MATCH($A10,Exch_regions2,0),MATCH(DN$1,Exch_months2,0))</f>
        <v>103.53416666666666</v>
      </c>
      <c r="DP10" s="7">
        <v>773506.25</v>
      </c>
      <c r="DQ10" s="8">
        <f t="array" ref="DQ10">DP10/INDEX(Exch_rates,MATCH($A10,Exch_regions2,0),MATCH(DP$1,Exch_months2,0))</f>
        <v>100.94698205546493</v>
      </c>
      <c r="DR10" s="7">
        <v>782187.5</v>
      </c>
      <c r="DS10" s="8">
        <f t="array" ref="DS10">DR10/INDEX(Exch_rates,MATCH($A10,Exch_regions2,0),MATCH(DR$1,Exch_months2,0))</f>
        <v>115.4520295202952</v>
      </c>
      <c r="DT10" s="7">
        <v>760137.5</v>
      </c>
      <c r="DU10" s="8">
        <f t="array" ref="DU10">DT10/INDEX(Exch_rates,MATCH($A10,Exch_regions2,0),MATCH(DT$1,Exch_months2,0))</f>
        <v>103.42006802721089</v>
      </c>
      <c r="DV10" s="7">
        <v>749687.5</v>
      </c>
      <c r="DW10" s="8">
        <f t="array" ref="DW10">DV10/INDEX(Exch_rates,MATCH($A10,Exch_regions2,0),MATCH(DV$1,Exch_months2,0))</f>
        <v>100.79831932773109</v>
      </c>
      <c r="DX10" s="7">
        <v>763000</v>
      </c>
      <c r="DY10" s="8">
        <f t="array" ref="DY10">DX10/INDEX(Exch_rates,MATCH($A10,Exch_regions2,0),MATCH(DX$1,Exch_months2,0))</f>
        <v>103.10810810810811</v>
      </c>
      <c r="DZ10" s="7">
        <v>728187.5</v>
      </c>
      <c r="EA10" s="8">
        <f t="array" ref="EA10">DZ10/INDEX(Exch_rates,MATCH($A10,Exch_regions2,0),MATCH(DZ$1,Exch_months2,0))</f>
        <v>98.40371621621621</v>
      </c>
      <c r="EB10" s="7">
        <v>722812.5</v>
      </c>
      <c r="EC10" s="8">
        <f t="array" ref="EC10">EB10/INDEX(Exch_rates,MATCH($A10,Exch_regions2,0),MATCH(EB$1,Exch_months2,0))</f>
        <v>97.67736486486487</v>
      </c>
      <c r="ED10" s="7">
        <v>760212.5</v>
      </c>
      <c r="EE10" s="8">
        <f t="array" ref="EE10">ED10/INDEX(Exch_rates,MATCH($A10,Exch_regions2,0),MATCH(ED$1,Exch_months2,0))</f>
        <v>100.69039735099338</v>
      </c>
      <c r="EF10" s="7">
        <v>789750</v>
      </c>
      <c r="EG10" s="8">
        <f t="array" ref="EG10">EF10/INDEX(Exch_rates,MATCH($A10,Exch_regions2,0),MATCH(EF$1,Exch_months2,0))</f>
        <v>105.3</v>
      </c>
      <c r="EH10" s="7">
        <v>782628.75</v>
      </c>
      <c r="EI10" s="8">
        <f t="array" ref="EI10">EH10/INDEX(Exch_rates,MATCH($A10,Exch_regions2,0),MATCH(EH$1,Exch_months2,0))</f>
        <v>104.3505</v>
      </c>
      <c r="EJ10" s="7">
        <v>748622.5</v>
      </c>
      <c r="EK10" s="8">
        <f t="array" ref="EK10">EJ10/INDEX(Exch_rates,MATCH($A10,Exch_regions2,0),MATCH(EJ$1,Exch_months2,0))</f>
        <v>99.816333333333333</v>
      </c>
      <c r="EL10" s="7">
        <v>761627.5</v>
      </c>
      <c r="EM10" s="8">
        <f t="array" ref="EM10">EL10/INDEX(Exch_rates,MATCH($A10,Exch_regions2,0),MATCH(EL$1,Exch_months2,0))</f>
        <v>101.55033333333333</v>
      </c>
      <c r="EN10" s="7">
        <v>845190</v>
      </c>
      <c r="EO10" s="8">
        <f t="array" ref="EO10">EN10/INDEX(Exch_rates,MATCH($A10,Exch_regions2,0),MATCH(EN$1,Exch_months2,0))</f>
        <v>104.26077838771356</v>
      </c>
      <c r="EP10" s="7">
        <v>839156.25</v>
      </c>
      <c r="EQ10" s="8">
        <f t="array" ref="EQ10">EP10/INDEX(Exch_rates,MATCH($A10,Exch_regions2,0),MATCH(EP$1,Exch_months2,0))</f>
        <v>100.95112781954887</v>
      </c>
      <c r="ER10" s="7">
        <v>846131.25</v>
      </c>
      <c r="ES10" s="8">
        <f t="array" ref="ES10">ER10/INDEX(Exch_rates,MATCH($A10,Exch_regions2,0),MATCH(ER$1,Exch_months2,0))</f>
        <v>109.88717532467533</v>
      </c>
      <c r="ET10" s="7">
        <v>695625</v>
      </c>
      <c r="EU10" s="8">
        <f t="array" ref="EU10">ET10/INDEX(Exch_rates,MATCH($A10,Exch_regions2,0),MATCH(ET$1,Exch_months2,0))</f>
        <v>86.953125</v>
      </c>
      <c r="EV10" s="7">
        <v>898625</v>
      </c>
      <c r="EW10" s="8">
        <f t="array" ref="EW10">EV10/INDEX(Exch_rates,MATCH($A10,Exch_regions2,0),MATCH(EV$1,Exch_months2,0))</f>
        <v>106.50370370370371</v>
      </c>
      <c r="EX10" s="19">
        <v>908562.5</v>
      </c>
      <c r="EY10" s="8">
        <f t="array" ref="EY10">EX10/INDEX(Exch_rates,MATCH($A10,Exch_regions2,0),MATCH(EX$1,Exch_months2,0))</f>
        <v>103.24573863636364</v>
      </c>
      <c r="EZ10" s="19">
        <v>856612.5</v>
      </c>
      <c r="FA10" s="8">
        <f t="array" ref="FA10">EZ10/INDEX(Exch_rates,MATCH($A10,Exch_regions2,0),MATCH(EZ$1,Exch_months2,0))</f>
        <v>95.710893854748605</v>
      </c>
      <c r="FB10" s="19">
        <v>867750</v>
      </c>
      <c r="FC10" s="8">
        <f t="array" ref="FC10">FB10/INDEX(Exch_rates,MATCH($A10,Exch_regions2,0),MATCH(FB$1,Exch_months2,0))</f>
        <v>93.55795148247978</v>
      </c>
      <c r="FD10" s="19">
        <v>900375</v>
      </c>
      <c r="FE10" s="8">
        <f t="array" ref="FE10">FD10/INDEX(Exch_rates,MATCH($A10,Exch_regions2,0),MATCH(FD$1,Exch_months2,0))</f>
        <v>92.34615384615384</v>
      </c>
      <c r="FF10" s="19">
        <v>904875</v>
      </c>
      <c r="FG10" s="8">
        <f t="array" ref="FG10">FF10/INDEX(Exch_rates,MATCH($A10,Exch_regions2,0),MATCH(FF$1,Exch_months2,0))</f>
        <v>90.487499999999997</v>
      </c>
      <c r="FH10" s="19">
        <v>874250</v>
      </c>
      <c r="FI10" s="8">
        <f t="array" ref="FI10">FH10/INDEX(Exch_rates,MATCH($A10,Exch_regions2,0),MATCH(FH$1,Exch_months2,0))</f>
        <v>87.424999999999997</v>
      </c>
      <c r="FJ10" s="19">
        <v>877312.5</v>
      </c>
      <c r="FK10" s="8">
        <f t="array" ref="FK10">FJ10/INDEX(Exch_rates,MATCH($A10,Exch_regions2,0),MATCH(FJ$1,Exch_months2,0))</f>
        <v>87.294776119402982</v>
      </c>
      <c r="FL10" s="19">
        <v>877125</v>
      </c>
      <c r="FM10" s="8">
        <f t="array" ref="FM10">FL10/INDEX(Exch_rates,MATCH($A10,Exch_regions2,0),MATCH(FL$1,Exch_months2,0))</f>
        <v>87.712500000000006</v>
      </c>
      <c r="FN10" s="19">
        <v>874625</v>
      </c>
      <c r="FO10" s="8">
        <f t="array" ref="FO10">FN10/INDEX(Exch_rates,MATCH($A10,Exch_regions2,0),MATCH(FN$1,Exch_months2,0))</f>
        <v>87.462500000000006</v>
      </c>
      <c r="FP10" s="19">
        <v>877055</v>
      </c>
      <c r="FQ10" s="8">
        <f t="array" ref="FQ10">FP10/INDEX(Exch_rates,MATCH($A10,Exch_regions2,0),MATCH(FP$1,Exch_months2,0))</f>
        <v>85.150970873786406</v>
      </c>
      <c r="FR10" s="19">
        <v>876367.5</v>
      </c>
      <c r="FS10" s="8">
        <f t="array" ref="FS10">FR10/INDEX(Exch_rates,MATCH($A10,Exch_regions2,0),MATCH(FR$1,Exch_months2,0))</f>
        <v>84.673188405797106</v>
      </c>
      <c r="FT10" s="19">
        <v>878062.5</v>
      </c>
      <c r="FU10" s="8">
        <f t="array" ref="FU10">FT10/INDEX(Exch_rates,MATCH($A10,Exch_regions2,0),MATCH(FT$1,Exch_months2,0))</f>
        <v>84.836956521739125</v>
      </c>
      <c r="FV10" s="19">
        <v>862262.5</v>
      </c>
      <c r="FW10" s="8">
        <f t="array" ref="FW10">FV10/INDEX(Exch_rates,MATCH($A10,Exch_regions2,0),MATCH(FV$1,Exch_months2,0))</f>
        <v>87.097222222222229</v>
      </c>
      <c r="FX10" s="19">
        <v>847937.5</v>
      </c>
      <c r="FY10" s="8">
        <f t="array" ref="FY10">FX10/INDEX(Exch_rates,MATCH($A10,Exch_regions2,0),MATCH(FX$1,Exch_months2,0))</f>
        <v>85.650252525252526</v>
      </c>
      <c r="FZ10" s="19">
        <v>871913.5</v>
      </c>
      <c r="GA10" s="8">
        <f t="array" ref="GA10">FZ10/INDEX(Exch_rates,MATCH($A10,Exch_regions2,0),MATCH(FZ$1,Exch_months2,0))</f>
        <v>86.328069306930686</v>
      </c>
      <c r="GB10" s="19">
        <v>866662.5</v>
      </c>
      <c r="GC10" s="8">
        <f t="array" ref="GC10">GB10/INDEX(Exch_rates,MATCH($A10,Exch_regions2,0),MATCH(GB$1,Exch_months2,0))</f>
        <v>86.666250000000005</v>
      </c>
      <c r="GD10" s="19">
        <v>857937.5</v>
      </c>
      <c r="GE10" s="8">
        <f t="array" ref="GE10">GD10/INDEX(Exch_rates,MATCH($A10,Exch_regions2,0),MATCH(GD$1,Exch_months2,0))</f>
        <v>85.793750000000003</v>
      </c>
      <c r="GF10" s="19">
        <v>860562.5</v>
      </c>
      <c r="GG10" s="8">
        <f t="array" ref="GG10">GF10/INDEX(Exch_rates,MATCH($A10,Exch_regions2,0),MATCH(GF$1,Exch_months2,0))</f>
        <v>86.056250000000006</v>
      </c>
      <c r="GH10" s="19">
        <v>858687.5</v>
      </c>
      <c r="GI10" s="8">
        <f t="array" ref="GI10">GH10/INDEX(Exch_rates,MATCH($A10,Exch_regions2,0),MATCH(GH$1,Exch_months2,0))</f>
        <v>85.868750000000006</v>
      </c>
      <c r="GJ10" s="19">
        <v>888687.5</v>
      </c>
      <c r="GK10" s="8">
        <f t="array" ref="GK10">GJ10/INDEX(Exch_rates,MATCH($A10,Exch_regions2,0),MATCH(GJ$1,Exch_months2,0))</f>
        <v>89.766414141414145</v>
      </c>
      <c r="GL10" s="19">
        <v>913937.5</v>
      </c>
      <c r="GM10" s="8">
        <f t="array" ref="GM10">GL10/INDEX(Exch_rates,MATCH($A10,Exch_regions2,0),MATCH(GL$1,Exch_months2,0))</f>
        <v>91.393749999999997</v>
      </c>
      <c r="GN10" s="19">
        <v>821187.5</v>
      </c>
      <c r="GO10" s="8">
        <f t="array" ref="GO10">GN10/INDEX(Exch_rates,MATCH($A10,Exch_regions2,0),MATCH(GN$1,Exch_months2,0))</f>
        <v>83.794642857142861</v>
      </c>
      <c r="GP10" s="19">
        <v>919625</v>
      </c>
      <c r="GQ10" s="8">
        <f t="array" ref="GQ10">GP10/INDEX(Exch_rates,MATCH($A10,Exch_regions2,0),MATCH(GP$1,Exch_months2,0))</f>
        <v>98.355614973262036</v>
      </c>
      <c r="GR10" s="19">
        <v>869500</v>
      </c>
      <c r="GS10" s="8">
        <f t="array" ref="GS10">GR10/INDEX(Exch_rates,MATCH($A10,Exch_regions2,0),MATCH(GR$1,Exch_months2,0))</f>
        <v>102.29411764705883</v>
      </c>
      <c r="GT10" s="19">
        <v>832425</v>
      </c>
      <c r="GU10" s="8">
        <f t="array" ref="GU10">GT10/INDEX(Exch_rates,MATCH($A10,Exch_regions2,0),MATCH(GT$1,Exch_months2,0))</f>
        <v>99.990990990990994</v>
      </c>
      <c r="GV10" s="19">
        <v>842218.75</v>
      </c>
      <c r="GW10" s="8">
        <f t="array" ref="GW10">GV10/INDEX(Exch_rates,MATCH($A10,Exch_regions2,0),MATCH(GV$1,Exch_months2,0))</f>
        <v>99.670857988165679</v>
      </c>
      <c r="GX10" s="19">
        <v>828850</v>
      </c>
      <c r="GY10" s="8">
        <f t="array" ref="GY10">GX10/INDEX(Exch_rates,MATCH($A10,Exch_regions2,0),MATCH(GX$1,Exch_months2,0))</f>
        <v>99.204069419509281</v>
      </c>
      <c r="GZ10" s="19">
        <v>859350</v>
      </c>
      <c r="HA10" s="8">
        <f t="array" ref="HA10">GZ10/INDEX(Exch_rates,MATCH($A10,Exch_regions2,0),MATCH(GZ$1,Exch_months2,0))</f>
        <v>102</v>
      </c>
      <c r="HB10" s="19">
        <v>883625</v>
      </c>
      <c r="HC10" s="8">
        <f t="array" ref="HC10">HB10/INDEX(Exch_rates,MATCH($A10,Exch_regions2,0),MATCH(HB$1,Exch_months2,0))</f>
        <v>105.19345238095238</v>
      </c>
      <c r="HD10" s="19">
        <v>841921.875</v>
      </c>
      <c r="HE10" s="8">
        <f t="array" ref="HE10">HD10/INDEX(Exch_rates,MATCH($A10,Exch_regions2,0),MATCH(HD$1,Exch_months2,0))</f>
        <v>92.518887362637358</v>
      </c>
      <c r="HF10" s="19">
        <v>827328.125</v>
      </c>
      <c r="HG10" s="8">
        <f t="array" ref="HG10">HF10/INDEX(Exch_rates,MATCH($A10,Exch_regions2,0),MATCH(HF$1,Exch_months2,0))</f>
        <v>98.315879382055854</v>
      </c>
      <c r="HH10" s="19">
        <v>886118.75</v>
      </c>
      <c r="HI10" s="8">
        <f t="array" ref="HI10">HH10/INDEX(Exch_rates,MATCH($A10,Exch_regions2,0),MATCH(HH$1,Exch_months2,0))</f>
        <v>103.19305345289391</v>
      </c>
      <c r="HJ10" s="19">
        <v>863250</v>
      </c>
      <c r="HK10" s="8">
        <f t="array" ref="HK10">HJ10/INDEX(Exch_rates,MATCH($A10,Exch_regions2,0),MATCH(HJ$1,Exch_months2,0))</f>
        <v>102.15976331360947</v>
      </c>
      <c r="HL10" s="19">
        <v>816750</v>
      </c>
      <c r="HM10" s="8">
        <f t="array" ref="HM10">HL10/INDEX(Exch_rates,MATCH($A10,Exch_regions2,0),MATCH(HL$1,Exch_months2,0))</f>
        <v>96.088235294117652</v>
      </c>
      <c r="HN10" s="8">
        <v>789812.5</v>
      </c>
      <c r="HO10" s="8">
        <f t="array" ref="HO10">HN10/INDEX(Exch_rates,MATCH($A10,Exch_regions2,0),MATCH(HN$1,Exch_months2,0))</f>
        <v>93.635151155898043</v>
      </c>
      <c r="HP10" s="8">
        <v>834993.75</v>
      </c>
      <c r="HQ10" s="8">
        <f t="array" ref="HQ10">HP10/INDEX(Exch_rates,MATCH($A10,Exch_regions2,0),MATCH(HP$1,Exch_months2,0))</f>
        <v>98.827523967333406</v>
      </c>
      <c r="HR10" s="8">
        <v>863696.875</v>
      </c>
      <c r="HS10" s="8">
        <f t="array" ref="HS10">HR10/INDEX(Exch_rates,MATCH($A10,Exch_regions2,0),MATCH(HR$1,Exch_months2,0))</f>
        <v>103.28213751868461</v>
      </c>
      <c r="HT10" s="8">
        <v>855353.75</v>
      </c>
      <c r="HU10" s="8">
        <f t="array" ref="HU10">HT10/INDEX(Exch_rates,MATCH($A10,Exch_regions2,0),MATCH(HT$1,Exch_months2,0))</f>
        <v>100.67723046139359</v>
      </c>
      <c r="HV10" s="8">
        <v>854923.875</v>
      </c>
      <c r="HW10" s="8">
        <f t="array" ref="HW10">HV10/INDEX(Exch_rates,MATCH($A10,Exch_regions2,0),MATCH(HV$1,Exch_months2,0))</f>
        <v>100.5792794117647</v>
      </c>
      <c r="HX10" s="8">
        <v>837125</v>
      </c>
      <c r="HY10" s="8">
        <f t="array" ref="HY10">HX10/INDEX(Exch_rates,MATCH($A10,Exch_regions2,0),MATCH(HX$1,Exch_months2,0))</f>
        <v>98.485294117647058</v>
      </c>
      <c r="HZ10" s="8">
        <v>841984.375</v>
      </c>
      <c r="IA10" s="8">
        <f t="array" ref="IA10">HZ10/INDEX(Exch_rates,MATCH($A10,Exch_regions2,0),MATCH(HZ$1,Exch_months2,0))</f>
        <v>99.056985294117652</v>
      </c>
      <c r="IB10" s="8">
        <v>860890.625</v>
      </c>
      <c r="IC10" s="8">
        <f t="array" ref="IC10">IB10/INDEX(Exch_rates,MATCH($A10,Exch_regions2,0),MATCH(IB$1,Exch_months2,0))</f>
        <v>101.28125</v>
      </c>
      <c r="ID10" s="8">
        <v>849125</v>
      </c>
      <c r="IE10" s="8">
        <f t="array" ref="IE10">ID10/INDEX(Exch_rates,MATCH($A10,Exch_regions2,0),MATCH(ID$1,Exch_months2,0))</f>
        <v>99.312865497076018</v>
      </c>
      <c r="IF10" s="8">
        <v>803093.75</v>
      </c>
      <c r="IG10" s="8">
        <f t="array" ref="IG10">IF10/INDEX(Exch_rates,MATCH($A10,Exch_regions2,0),MATCH(IF$1,Exch_months2,0))</f>
        <v>94.481617647058826</v>
      </c>
      <c r="IH10" s="8">
        <v>804575.75</v>
      </c>
      <c r="II10" s="8">
        <f t="array" ref="II10">IH10/INDEX(Exch_rates,MATCH($A10,Exch_regions2,0),MATCH(IH$1,Exch_months2,0))</f>
        <v>94.284379211343534</v>
      </c>
      <c r="IJ10" s="8">
        <v>827468.125</v>
      </c>
      <c r="IK10" s="8">
        <f t="array" ref="IK10">IJ10/INDEX(Exch_rates,MATCH($A10,Exch_regions2,0),MATCH(IJ$1,Exch_months2,0))</f>
        <v>97.349191176470583</v>
      </c>
      <c r="IL10" s="8">
        <v>826952.5</v>
      </c>
      <c r="IM10" s="8">
        <f t="array" ref="IM10">IL10/INDEX(Exch_rates,MATCH($A10,Exch_regions2,0),MATCH(IL$1,Exch_months2,0))</f>
        <v>97.288529411764699</v>
      </c>
      <c r="IN10" s="8">
        <v>830906.25</v>
      </c>
      <c r="IO10" s="8">
        <f t="array" ref="IO10">IN10/INDEX(Exch_rates,MATCH($A10,Exch_regions2,0),MATCH(IN$1,Exch_months2,0))</f>
        <v>97.753676470588232</v>
      </c>
      <c r="IP10" s="8">
        <v>837700</v>
      </c>
      <c r="IQ10" s="8">
        <f t="array" ref="IQ10">IP10/INDEX(Exch_rates,MATCH($A10,Exch_regions2,0),MATCH(IP$1,Exch_months2,0))</f>
        <v>98.552941176470583</v>
      </c>
      <c r="IR10" s="8">
        <v>838109.375</v>
      </c>
      <c r="IS10" s="8">
        <f t="array" ref="IS10">IR10/INDEX(Exch_rates,MATCH($A10,Exch_regions2,0),MATCH(IR$1,Exch_months2,0))</f>
        <v>99.18454142011835</v>
      </c>
      <c r="IT10" s="8">
        <v>837859.375</v>
      </c>
      <c r="IU10" s="8">
        <f t="array" ref="IU10">IT10/INDEX(Exch_rates,MATCH($A10,Exch_regions2,0),MATCH(IT$1,Exch_months2,0))</f>
        <v>98.282624633431084</v>
      </c>
      <c r="IV10" s="34">
        <v>847512.5</v>
      </c>
      <c r="IW10" s="8">
        <f t="array" ref="IW10">IV10/INDEX(Exch_rates,MATCH($A10,Exch_regions2,0),MATCH(IV$1,Exch_months2,0))</f>
        <v>99.12426900584795</v>
      </c>
      <c r="IX10" s="8">
        <v>846875</v>
      </c>
      <c r="IY10" s="8">
        <f t="array" ref="IY10">IX10/INDEX(Exch_rates,MATCH($A10,Exch_regions2,0),MATCH(IX$1,Exch_months2,0))</f>
        <v>99.049707602339183</v>
      </c>
      <c r="IZ10" s="8">
        <v>867125</v>
      </c>
      <c r="JA10" s="8">
        <f t="array" ref="JA10">IZ10/INDEX(Exch_rates,MATCH($A10,Exch_regions2,0),MATCH(IZ$1,Exch_months2,0))</f>
        <v>101.41812865497076</v>
      </c>
      <c r="JB10" s="8">
        <v>854462.5</v>
      </c>
      <c r="JC10" s="8">
        <f t="array" ref="JC10">JB10/INDEX(Exch_rates,MATCH($A10,Exch_regions2,0),MATCH(JB$1,Exch_months2,0))</f>
        <v>100.52500000000001</v>
      </c>
      <c r="JD10" s="8">
        <v>874484.375</v>
      </c>
      <c r="JE10" s="8">
        <f t="array" ref="JE10">JD10/INDEX(Exch_rates,MATCH($A10,Exch_regions2,0),MATCH(JD$1,Exch_months2,0))</f>
        <v>102.88051470588235</v>
      </c>
      <c r="JF10" s="8">
        <v>1084825</v>
      </c>
      <c r="JG10" s="8">
        <f t="array" ref="JG10">JF10/INDEX(Exch_rates,MATCH($A10,Exch_regions2,0),MATCH(JF$1,Exch_months2,0))</f>
        <v>127.47649823736781</v>
      </c>
      <c r="JH10" s="8">
        <v>893750</v>
      </c>
      <c r="JI10" s="8">
        <f t="array" ref="JI10">JH10/INDEX(Exch_rates,MATCH($A10,Exch_regions2,0),MATCH(JH$1,Exch_months2,0))</f>
        <v>104.53216374269006</v>
      </c>
      <c r="JJ10" s="8">
        <v>909381.25</v>
      </c>
      <c r="JK10" s="8">
        <f t="array" ref="JK10">JJ10/INDEX(Exch_rates,MATCH($A10,Exch_regions2,0),MATCH(JJ$1,Exch_months2,0))</f>
        <v>106.9860294117647</v>
      </c>
      <c r="JL10" s="8">
        <v>920950</v>
      </c>
      <c r="JM10" s="8">
        <f t="array" ref="JM10">JL10/INDEX(Exch_rates,MATCH($A10,Exch_regions2,0),MATCH(JL$1,Exch_months2,0))</f>
        <v>108.34705882352941</v>
      </c>
      <c r="JN10" s="8">
        <v>919472.5</v>
      </c>
      <c r="JO10" s="8">
        <f t="array" ref="JO10">JN10/INDEX(Exch_rates,MATCH($A10,Exch_regions2,0),MATCH(JN$1,Exch_months2,0))</f>
        <v>108.17323529411765</v>
      </c>
      <c r="JP10" s="8">
        <v>1000500</v>
      </c>
      <c r="JQ10" s="8">
        <f t="array" ref="JQ10">JP10/INDEX(Exch_rates,MATCH($A10,Exch_regions2,0),MATCH(JP$1,Exch_months2,0))</f>
        <v>117.70588235294117</v>
      </c>
      <c r="JR10" s="8">
        <v>906234.375</v>
      </c>
      <c r="JS10" s="8">
        <f t="array" ref="JS10">JR10/INDEX(Exch_rates,MATCH($A10,Exch_regions2,0),MATCH(JR$1,Exch_months2,0))</f>
        <v>106.61580882352941</v>
      </c>
      <c r="JT10" s="8">
        <v>1148225</v>
      </c>
      <c r="JU10" s="8">
        <f t="array" ref="JU10">JT10/INDEX(Exch_rates,MATCH($A10,Exch_regions2,0),MATCH(JT$1,Exch_months2,0))</f>
        <v>135.08529411764707</v>
      </c>
      <c r="JV10" s="8">
        <v>939125</v>
      </c>
      <c r="JW10" s="8">
        <f t="array" ref="JW10">JV10/INDEX(Exch_rates,MATCH($A10,Exch_regions2,0),MATCH(JV$1,Exch_months2,0))</f>
        <v>109.8391812865497</v>
      </c>
      <c r="JX10" s="8">
        <v>1142875</v>
      </c>
      <c r="JY10" s="8">
        <f t="array" ref="JY10">JX10/INDEX(Exch_rates,MATCH($A10,Exch_regions2,0),MATCH(JX$1,Exch_months2,0))</f>
        <v>133.20221445221446</v>
      </c>
      <c r="JZ10" s="8">
        <v>1142875</v>
      </c>
      <c r="KA10" s="8">
        <f t="array" ref="KA10">JZ10/INDEX(Exch_rates,MATCH($A10,Exch_regions2,0),MATCH(JZ$1,Exch_months2,0))</f>
        <v>133.66959064327486</v>
      </c>
      <c r="KB10" s="8">
        <v>1110937.5</v>
      </c>
      <c r="KC10" s="8">
        <f t="array" ref="KC10">KB10/INDEX(Exch_rates,MATCH($A10,Exch_regions2,0),MATCH(KB$1,Exch_months2,0))</f>
        <v>129.74452554744525</v>
      </c>
      <c r="KD10" s="8">
        <v>1120853.5</v>
      </c>
      <c r="KE10" s="8">
        <f t="array" ref="KE10">KD10/INDEX(Exch_rates,MATCH($A10,Exch_regions2,0),MATCH(KD$1,Exch_months2,0))</f>
        <v>131.09397660818715</v>
      </c>
      <c r="KF10" s="8">
        <v>1171750</v>
      </c>
      <c r="KG10" s="8">
        <f t="array" ref="KG10">KF10/INDEX(Exch_rates,MATCH($A10,Exch_regions2,0),MATCH(KF$1,Exch_months2,0))</f>
        <v>136.91867258705304</v>
      </c>
      <c r="KH10" s="8">
        <v>1185937.5</v>
      </c>
      <c r="KI10" s="8">
        <f t="array" ref="KI10">KH10/INDEX(Exch_rates,MATCH($A10,Exch_regions2,0),MATCH(KH$1,Exch_months2,0))</f>
        <v>138.41474089635855</v>
      </c>
      <c r="KJ10" s="8">
        <v>1195937.5</v>
      </c>
      <c r="KK10" s="8">
        <f t="array" ref="KK10">KJ10/INDEX(Exch_rates,MATCH($A10,Exch_regions2,0),MATCH(KJ$1,Exch_months2,0))</f>
        <v>139.14339732402559</v>
      </c>
      <c r="KL10" s="8">
        <v>1125450</v>
      </c>
      <c r="KM10" s="8">
        <f t="array" ref="KM10">KL10/INDEX(Exch_rates,MATCH($A10,Exch_regions2,0),MATCH(KL$1,Exch_months2,0))</f>
        <v>130.10982658959537</v>
      </c>
      <c r="KN10" s="8">
        <v>1147750</v>
      </c>
      <c r="KO10" s="8">
        <f t="array" ref="KO10">KN10/INDEX(Exch_rates,MATCH($A10,Exch_regions2,0),MATCH(KN$1,Exch_months2,0))</f>
        <v>133.5058741421426</v>
      </c>
      <c r="KP10" s="8">
        <v>1145250</v>
      </c>
      <c r="KQ10" s="8">
        <f t="array" ref="KQ10">KP10/INDEX(Exch_rates,MATCH($A10,Exch_regions2,0),MATCH(KP$1,Exch_months2,0))</f>
        <v>132.39884393063585</v>
      </c>
      <c r="KR10" s="8">
        <v>1152500</v>
      </c>
      <c r="KS10" s="8">
        <f t="array" ref="KS10">KR10/INDEX(Exch_rates,MATCH($A10,Exch_regions2,0),MATCH(KR$1,Exch_months2,0))</f>
        <v>133.43753618154452</v>
      </c>
      <c r="KT10" s="8">
        <v>1106875</v>
      </c>
      <c r="KU10" s="8">
        <f t="array" ref="KU10">KT10/INDEX(Exch_rates,MATCH($A10,Exch_regions2,0),MATCH(KT$1,Exch_months2,0))</f>
        <v>127.4174053182917</v>
      </c>
      <c r="KV10" s="8">
        <v>1227375</v>
      </c>
      <c r="KW10" s="8">
        <f t="array" ref="KW10">KV10/INDEX(Exch_rates,MATCH($A10,Exch_regions2,0),MATCH(KV$1,Exch_months2,0))</f>
        <v>139.47443181818181</v>
      </c>
      <c r="KX10" s="8">
        <v>1263562.5</v>
      </c>
      <c r="KY10" s="8">
        <f t="array" ref="KY10">KX10/INDEX(Exch_rates,MATCH($A10,Exch_regions2,0),MATCH(KX$1,Exch_months2,0))</f>
        <v>144.40714285714284</v>
      </c>
      <c r="KZ10" s="8">
        <v>1216387.5</v>
      </c>
      <c r="LA10" s="8">
        <f t="array" ref="LA10">KZ10/INDEX(Exch_rates,MATCH($A10,Exch_regions2,0),MATCH(KZ$1,Exch_months2,0))</f>
        <v>139.81465517241378</v>
      </c>
      <c r="LB10" s="8">
        <v>1197025</v>
      </c>
      <c r="LC10" s="8">
        <f t="array" ref="LC10">LB10/INDEX(Exch_rates,MATCH($A10,Exch_regions2,0),MATCH(LB$1,Exch_months2,0))</f>
        <v>137.58908045977012</v>
      </c>
      <c r="LD10" s="8">
        <v>1243868.75</v>
      </c>
      <c r="LE10" s="8">
        <f t="array" ref="LE10">LD10/INDEX(Exch_rates,MATCH($A10,Exch_regions2,0),MATCH(LD$1,Exch_months2,0))</f>
        <v>142.97341954022988</v>
      </c>
      <c r="LF10" s="8">
        <v>1279812.5</v>
      </c>
      <c r="LG10" s="8">
        <f t="array" ref="LG10">LF10/INDEX(Exch_rates,MATCH($A10,Exch_regions2,0),MATCH(LF$1,Exch_months2,0))</f>
        <v>143.50891455483293</v>
      </c>
      <c r="LH10" s="8">
        <v>1243325</v>
      </c>
      <c r="LI10" s="8">
        <f>LH10/INDEX(Exch_Rate_Data1,MATCH('Food Items CMB_Sorghum'!$A10,Exch_regions1,0),MATCH('Food Items CMB_Sorghum'!LH$1,exch_month4,0))</f>
        <v>139.69943820224719</v>
      </c>
      <c r="LJ10" s="41">
        <v>1291500</v>
      </c>
      <c r="LK10" s="8">
        <f>LJ10/INDEX(exch_Rate_Data2,MATCH('Food Items CMB_Sorghum'!$A10,Exch_regions1,0),MATCH('Food Items CMB_Sorghum'!LJ$1,exch_month5,0))</f>
        <v>144.70588235294119</v>
      </c>
      <c r="LL10" s="8">
        <v>1290687.5</v>
      </c>
      <c r="LM10" s="8">
        <f>LL10/INDEX(exch_Rate_Data3,MATCH('Food Items CMB_Sorghum'!$A10,Exch_regions1,0),MATCH('Food Items CMB_Sorghum'!LL$1,exch_month6,0))</f>
        <v>145.84039548022599</v>
      </c>
      <c r="LN10" s="7">
        <v>1302350</v>
      </c>
      <c r="LO10" s="7">
        <f>LN10/INDEX(Exchange_rate4,MATCH('Food Items CMB_Sorghum'!$A10,Exch_regions1,0),MATCH('Food Items CMB_Sorghum'!LN$1,exch_month7,0))</f>
        <v>145.75825405707891</v>
      </c>
      <c r="LP10" s="7">
        <v>1258000</v>
      </c>
      <c r="LQ10" s="7">
        <f>LP10/INDEX(Exchange_rate5,MATCH('Food Items CMB_Sorghum'!$A10,Exch_regions1,0),MATCH('Food Items CMB_Sorghum'!LP$1,exch_month8,0))</f>
        <v>132.77044854881265</v>
      </c>
      <c r="LR10" s="7">
        <v>1353287.5</v>
      </c>
      <c r="LS10" s="7">
        <f>LR10/INDEX(Exchange_rate6,MATCH('Food Items CMB_Sorghum'!$A10,Exch_regions1,0),MATCH('Food Items CMB_Sorghum'!LR$1,exch_month9,0))</f>
        <v>139.80242768595042</v>
      </c>
      <c r="LT10" s="7">
        <v>1337443.75</v>
      </c>
      <c r="LU10" s="7">
        <f>LT10/INDEX(Exchange_rate7,MATCH('Food Items CMB_Sorghum'!$A10,Exch_regions1,0),MATCH('Food Items CMB_Sorghum'!LT$1,exch_month10,0))</f>
        <v>131.28282208588956</v>
      </c>
      <c r="LV10" s="7">
        <v>1379640.625</v>
      </c>
      <c r="LW10" s="7">
        <f>LV10/INDEX(exchange_rates8,MATCH('Food Items CMB_Sorghum'!$A10,Exch_regions1,0),MATCH('Food Items CMB_Sorghum'!LV$1,exch_month11,0))</f>
        <v>136.42923362175526</v>
      </c>
      <c r="LX10" s="7">
        <v>1372025</v>
      </c>
      <c r="LY10" s="7">
        <f>LX10/INDEX(exchange_rates9,MATCH('Food Items CMB_Sorghum'!$A10,Exch_regions1,0),MATCH('Food Items CMB_Sorghum'!LX$1,exch_month12,0))</f>
        <v>137.20249999999999</v>
      </c>
      <c r="LZ10" s="7">
        <v>1393048.9583333333</v>
      </c>
      <c r="MA10" s="7">
        <f>LZ10/INDEX(exchange_rates10,MATCH('Food Items CMB_Sorghum'!$A10,Exch_regions1,0),MATCH('Food Items CMB_Sorghum'!LZ$1,exch_month13,0))</f>
        <v>138.61183665008292</v>
      </c>
      <c r="MB10" s="7">
        <v>1391685</v>
      </c>
      <c r="MC10" s="7">
        <f>MB10/INDEX(exchange_rates11,MATCH('Food Items CMB_Sorghum'!$A10,Exch_regions1,0),MATCH('Food Items CMB_Sorghum'!MB$1,exch_month14,0))</f>
        <v>139.5312813314618</v>
      </c>
      <c r="MD10" s="7">
        <v>1227375</v>
      </c>
      <c r="ME10" s="7">
        <f>MD10/INDEX(exchange_rates12,MATCH('Food Items CMB_Sorghum'!$A10,Exch_regions1,0),MATCH('Food Items CMB_Sorghum'!MD$1,exch_month15,0))</f>
        <v>122.7375</v>
      </c>
      <c r="MF10" s="7">
        <v>1260500</v>
      </c>
      <c r="MG10" s="7">
        <f>MF10/INDEX(exchange_rates13,MATCH('Food Items CMB_Sorghum'!$A10,Exch_regions1,0),MATCH('Food Items CMB_Sorghum'!MF$1,exch_month16,0))</f>
        <v>121.49397590361446</v>
      </c>
      <c r="MH10" s="7">
        <v>1243593.75</v>
      </c>
      <c r="MI10" s="7">
        <f>MH10/INDEX(exchange_rates14,MATCH('Food Items CMB_Sorghum'!$A10,Exch_regions1,0),MATCH('Food Items CMB_Sorghum'!MH$1,exch_month17,0))</f>
        <v>120.00904704463208</v>
      </c>
      <c r="MJ10" s="7">
        <v>1282875</v>
      </c>
      <c r="MK10" s="7">
        <f>MJ10/INDEX(exchange_rates15,MATCH('Food Items CMB_Sorghum'!$A10,Exch_regions1,0),MATCH('Food Items CMB_Sorghum'!MJ$1,exch_month18,0))</f>
        <v>122.17857142857143</v>
      </c>
      <c r="ML10" s="7">
        <v>1341400</v>
      </c>
      <c r="MM10" s="7">
        <f>ML10/INDEX(exchange_rates16,MATCH('Food Items CMB_Sorghum'!$A10,Exch_regions1,0),MATCH('Food Items CMB_Sorghum'!ML$1,exch_month19,0))</f>
        <v>132.48395061728394</v>
      </c>
      <c r="MN10" s="7">
        <v>1368812.5</v>
      </c>
      <c r="MO10" s="7">
        <f>MN10/INDEX(exchange_rates17,MATCH('Food Items CMB_Sorghum'!$A10,Exch_regions1,0),MATCH('Food Items CMB_Sorghum'!MN$1,exch_month20,0))</f>
        <v>136.88124999999999</v>
      </c>
      <c r="MP10" s="7">
        <v>1362875</v>
      </c>
      <c r="MQ10" s="7">
        <f>MP10/INDEX(exchange_rates18,MATCH('Food Items CMB_Sorghum'!$A10,Exch_regions1,0),MATCH('Food Items CMB_Sorghum'!MP$1,exch_month21,0))</f>
        <v>136.28749999999999</v>
      </c>
      <c r="MR10" s="7">
        <v>1387375</v>
      </c>
      <c r="MS10" s="7">
        <f>MR10/INDEX(exchange_rates19,MATCH('Food Items CMB_Sorghum'!$A10,Exch_regions1,0),MATCH('Food Items CMB_Sorghum'!MR$1,exch_month22,0))</f>
        <v>135.35365853658536</v>
      </c>
      <c r="MT10" s="40">
        <f t="shared" si="0"/>
        <v>1087141.875</v>
      </c>
      <c r="MU10" s="40">
        <f t="shared" si="0"/>
        <v>121.33176940225133</v>
      </c>
    </row>
    <row r="11" spans="1:359" x14ac:dyDescent="0.25">
      <c r="A11" s="14" t="s">
        <v>7</v>
      </c>
      <c r="B11" s="7">
        <v>732326.25</v>
      </c>
      <c r="C11" s="8">
        <f t="array" ref="C11">B11/INDEX(Exch_rates,MATCH($A11,Exch_regions2,0),MATCH(B$1,Exch_months2,0))</f>
        <v>130.77254464285716</v>
      </c>
      <c r="D11" s="7">
        <v>691625</v>
      </c>
      <c r="E11" s="8">
        <f t="array" ref="E11">D11/INDEX(Exch_rates,MATCH($A11,Exch_regions2,0),MATCH(D$1,Exch_months2,0))</f>
        <v>126.61327231121281</v>
      </c>
      <c r="F11" s="7">
        <v>762431.25</v>
      </c>
      <c r="G11" s="8">
        <f t="array" ref="G11">F11/INDEX(Exch_rates,MATCH($A11,Exch_regions2,0),MATCH(F$1,Exch_months2,0))</f>
        <v>146.26978417266187</v>
      </c>
      <c r="H11" s="7">
        <v>685468.75</v>
      </c>
      <c r="I11" s="8">
        <f t="array" ref="I11">H11/INDEX(Exch_rates,MATCH($A11,Exch_regions2,0),MATCH(H$1,Exch_months2,0))</f>
        <v>113.06701030927834</v>
      </c>
      <c r="J11" s="7">
        <v>716171.875</v>
      </c>
      <c r="K11" s="8">
        <f t="array" ref="K11">J11/INDEX(Exch_rates,MATCH($A11,Exch_regions2,0),MATCH(J$1,Exch_months2,0))</f>
        <v>115.62348643848885</v>
      </c>
      <c r="L11" s="7">
        <v>734875</v>
      </c>
      <c r="M11" s="8">
        <f t="array" ref="M11">L11/INDEX(Exch_rates,MATCH($A11,Exch_regions2,0),MATCH(L$1,Exch_months2,0))</f>
        <v>123.50840336134453</v>
      </c>
      <c r="N11" s="7">
        <v>734312.5</v>
      </c>
      <c r="O11" s="8">
        <f t="array" ref="O11">N11/INDEX(Exch_rates,MATCH($A11,Exch_regions2,0),MATCH(N$1,Exch_months2,0))</f>
        <v>125.79229122055675</v>
      </c>
      <c r="P11" s="7">
        <v>731925</v>
      </c>
      <c r="Q11" s="8">
        <f t="array" ref="Q11">P11/INDEX(Exch_rates,MATCH($A11,Exch_regions2,0),MATCH(P$1,Exch_months2,0))</f>
        <v>127.29130434782608</v>
      </c>
      <c r="R11" s="7">
        <v>760257.5</v>
      </c>
      <c r="S11" s="8">
        <f t="array" ref="S11">R11/INDEX(Exch_rates,MATCH($A11,Exch_regions2,0),MATCH(R$1,Exch_months2,0))</f>
        <v>134.26181015452539</v>
      </c>
      <c r="T11" s="7">
        <v>748718.75</v>
      </c>
      <c r="U11" s="8">
        <f t="array" ref="U11">T11/INDEX(Exch_rates,MATCH($A11,Exch_regions2,0),MATCH(T$1,Exch_months2,0))</f>
        <v>140.60446009389671</v>
      </c>
      <c r="V11" s="7">
        <v>740656.25</v>
      </c>
      <c r="W11" s="8">
        <f t="array" ref="W11">V11/INDEX(Exch_rates,MATCH($A11,Exch_regions2,0),MATCH(V$1,Exch_months2,0))</f>
        <v>129.50799965028853</v>
      </c>
      <c r="X11" s="7">
        <v>722656.25</v>
      </c>
      <c r="Y11" s="8">
        <f t="array" ref="Y11">X11/INDEX(Exch_rates,MATCH($A11,Exch_regions2,0),MATCH(X$1,Exch_months2,0))</f>
        <v>122.95299872394726</v>
      </c>
      <c r="Z11" s="15">
        <v>729635.625</v>
      </c>
      <c r="AA11" s="8">
        <f t="array" ref="AA11">Z11/INDEX(Exch_rates,MATCH($A11,Exch_regions2,0),MATCH(Z$1,Exch_months2,0))</f>
        <v>122.37075471698114</v>
      </c>
      <c r="AB11" s="7">
        <v>719318.75</v>
      </c>
      <c r="AC11" s="8">
        <f t="array" ref="AC11">AB11/INDEX(Exch_rates,MATCH($A11,Exch_regions2,0),MATCH(AB$1,Exch_months2,0))</f>
        <v>119.15168958091768</v>
      </c>
      <c r="AD11" s="7">
        <v>729968.75</v>
      </c>
      <c r="AE11" s="8">
        <f t="array" ref="AE11">AD11/INDEX(Exch_rates,MATCH($A11,Exch_regions2,0),MATCH(AD$1,Exch_months2,0))</f>
        <v>117.09476259223612</v>
      </c>
      <c r="AF11" s="7">
        <v>746300</v>
      </c>
      <c r="AG11" s="8">
        <f t="array" ref="AG11">AF11/INDEX(Exch_rates,MATCH($A11,Exch_regions2,0),MATCH(AF$1,Exch_months2,0))</f>
        <v>114.81538461538462</v>
      </c>
      <c r="AH11" s="7">
        <v>716437.5</v>
      </c>
      <c r="AI11" s="8">
        <f t="array" ref="AI11">AH11/INDEX(Exch_rates,MATCH($A11,Exch_regions2,0),MATCH(AH$1,Exch_months2,0))</f>
        <v>107.83225466586394</v>
      </c>
      <c r="AJ11" s="7">
        <v>695555.5</v>
      </c>
      <c r="AK11" s="8">
        <f t="array" ref="AK11">AJ11/INDEX(Exch_rates,MATCH($A11,Exch_regions2,0),MATCH(AJ$1,Exch_months2,0))</f>
        <v>104.00829906542056</v>
      </c>
      <c r="AL11" s="7">
        <v>731134.75</v>
      </c>
      <c r="AM11" s="8">
        <f t="array" ref="AM11">AL11/INDEX(Exch_rates,MATCH($A11,Exch_regions2,0),MATCH(AL$1,Exch_months2,0))</f>
        <v>111.41100952380953</v>
      </c>
      <c r="AN11" s="7">
        <v>692671.875</v>
      </c>
      <c r="AO11" s="8">
        <f t="array" ref="AO11">AN11/INDEX(Exch_rates,MATCH($A11,Exch_regions2,0),MATCH(AN$1,Exch_months2,0))</f>
        <v>105.14943074003796</v>
      </c>
      <c r="AP11" s="7">
        <v>700350</v>
      </c>
      <c r="AQ11" s="8">
        <f t="array" ref="AQ11">AP11/INDEX(Exch_rates,MATCH($A11,Exch_regions2,0),MATCH(AP$1,Exch_months2,0))</f>
        <v>110.72727272727273</v>
      </c>
      <c r="AR11" s="7">
        <v>695262.5</v>
      </c>
      <c r="AS11" s="8">
        <f t="array" ref="AS11">AR11/INDEX(Exch_rates,MATCH($A11,Exch_regions2,0),MATCH(AR$1,Exch_months2,0))</f>
        <v>110.00988924050633</v>
      </c>
      <c r="AT11" s="7">
        <v>716300</v>
      </c>
      <c r="AU11" s="8">
        <f t="array" ref="AU11">AT11/INDEX(Exch_rates,MATCH($A11,Exch_regions2,0),MATCH(AT$1,Exch_months2,0))</f>
        <v>108.94296577946768</v>
      </c>
      <c r="AV11" s="7">
        <v>724250</v>
      </c>
      <c r="AW11" s="8">
        <f t="array" ref="AW11">AV11/INDEX(Exch_rates,MATCH($A11,Exch_regions2,0),MATCH(AV$1,Exch_months2,0))</f>
        <v>109.52741020793951</v>
      </c>
      <c r="AX11" s="7">
        <v>725862.5</v>
      </c>
      <c r="AY11" s="8">
        <f t="array" ref="AY11">AX11/INDEX(Exch_rates,MATCH($A11,Exch_regions2,0),MATCH(AX$1,Exch_months2,0))</f>
        <v>108.7434456928839</v>
      </c>
      <c r="AZ11" s="7">
        <v>737418.75</v>
      </c>
      <c r="BA11" s="8">
        <f t="array" ref="BA11">AZ11/INDEX(Exch_rates,MATCH($A11,Exch_regions2,0),MATCH(AZ$1,Exch_months2,0))</f>
        <v>109.9558264370387</v>
      </c>
      <c r="BB11" s="7">
        <v>763625</v>
      </c>
      <c r="BC11" s="8">
        <f t="array" ref="BC11">BB11/INDEX(Exch_rates,MATCH($A11,Exch_regions2,0),MATCH(BB$1,Exch_months2,0))</f>
        <v>110.67028985507247</v>
      </c>
      <c r="BD11" s="7">
        <v>747312.5</v>
      </c>
      <c r="BE11" s="8">
        <f t="array" ref="BE11">BD11/INDEX(Exch_rates,MATCH($A11,Exch_regions2,0),MATCH(BD$1,Exch_months2,0))</f>
        <v>107.33393177737881</v>
      </c>
      <c r="BF11" s="7">
        <v>735731.25</v>
      </c>
      <c r="BG11" s="8">
        <f t="array" ref="BG11">BF11/INDEX(Exch_rates,MATCH($A11,Exch_regions2,0),MATCH(BF$1,Exch_months2,0))</f>
        <v>107.2103825136612</v>
      </c>
      <c r="BH11" s="7">
        <v>711412.5</v>
      </c>
      <c r="BI11" s="8">
        <f t="array" ref="BI11">BH11/INDEX(Exch_rates,MATCH($A11,Exch_regions2,0),MATCH(BH$1,Exch_months2,0))</f>
        <v>103.47818181818182</v>
      </c>
      <c r="BJ11" s="7">
        <v>721262.5</v>
      </c>
      <c r="BK11" s="8">
        <f t="array" ref="BK11">BJ11/INDEX(Exch_rates,MATCH($A11,Exch_regions2,0),MATCH(BJ$1,Exch_months2,0))</f>
        <v>105.75696480938416</v>
      </c>
      <c r="BL11" s="7">
        <v>735881.25</v>
      </c>
      <c r="BM11" s="8">
        <f t="array" ref="BM11">BL11/INDEX(Exch_rates,MATCH($A11,Exch_regions2,0),MATCH(BL$1,Exch_months2,0))</f>
        <v>108.81792975970426</v>
      </c>
      <c r="BN11" s="7">
        <v>750812.5</v>
      </c>
      <c r="BO11" s="8">
        <f t="array" ref="BO11">BN11/INDEX(Exch_rates,MATCH($A11,Exch_regions2,0),MATCH(BN$1,Exch_months2,0))</f>
        <v>113.71639530480878</v>
      </c>
      <c r="BP11" s="7">
        <v>752362.5</v>
      </c>
      <c r="BQ11" s="8">
        <f t="array" ref="BQ11">BP11/INDEX(Exch_rates,MATCH($A11,Exch_regions2,0),MATCH(BP$1,Exch_months2,0))</f>
        <v>115.08413001912047</v>
      </c>
      <c r="BR11" s="7">
        <v>824150</v>
      </c>
      <c r="BS11" s="8">
        <f t="array" ref="BS11">BR11/INDEX(Exch_rates,MATCH($A11,Exch_regions2,0),MATCH(BR$1,Exch_months2,0))</f>
        <v>125.34600760456274</v>
      </c>
      <c r="BT11" s="7">
        <v>816612.5</v>
      </c>
      <c r="BU11" s="8">
        <f t="array" ref="BU11">BT11/INDEX(Exch_rates,MATCH($A11,Exch_regions2,0),MATCH(BT$1,Exch_months2,0))</f>
        <v>122.61448948948949</v>
      </c>
      <c r="BV11" s="6">
        <v>886500</v>
      </c>
      <c r="BW11" s="8">
        <f t="array" ref="BW11">BV11/INDEX(Exch_rates,MATCH($A11,Exch_regions2,0),MATCH(BV$1,Exch_months2,0))</f>
        <v>129.41605839416059</v>
      </c>
      <c r="BX11" s="6">
        <v>888312.5</v>
      </c>
      <c r="BY11" s="8">
        <f t="array" ref="BY11">BX11/INDEX(Exch_rates,MATCH($A11,Exch_regions2,0),MATCH(BX$1,Exch_months2,0))</f>
        <v>130.87476979742172</v>
      </c>
      <c r="BZ11" s="7">
        <v>896137.5</v>
      </c>
      <c r="CA11" s="8">
        <f t="array" ref="CA11">BZ11/INDEX(Exch_rates,MATCH($A11,Exch_regions2,0),MATCH(BZ$1,Exch_months2,0))</f>
        <v>129.875</v>
      </c>
      <c r="CB11" s="7">
        <v>887600</v>
      </c>
      <c r="CC11" s="8">
        <f t="array" ref="CC11">CB11/INDEX(Exch_rates,MATCH($A11,Exch_regions2,0),MATCH(CB$1,Exch_months2,0))</f>
        <v>128.63768115942028</v>
      </c>
      <c r="CD11" s="7">
        <v>862075</v>
      </c>
      <c r="CE11" s="8">
        <f t="array" ref="CE11">CD11/INDEX(Exch_rates,MATCH($A11,Exch_regions2,0),MATCH(CD$1,Exch_months2,0))</f>
        <v>124.93840579710145</v>
      </c>
      <c r="CF11" s="7">
        <v>832262.5</v>
      </c>
      <c r="CG11" s="8">
        <f t="array" ref="CG11">CF11/INDEX(Exch_rates,MATCH($A11,Exch_regions2,0),MATCH(CF$1,Exch_months2,0))</f>
        <v>120.61775362318841</v>
      </c>
      <c r="CH11" s="7">
        <v>863250</v>
      </c>
      <c r="CI11" s="8">
        <f t="array" ref="CI11">CH11/INDEX(Exch_rates,MATCH($A11,Exch_regions2,0),MATCH(CH$1,Exch_months2,0))</f>
        <v>125.10869565217391</v>
      </c>
      <c r="CJ11" s="7">
        <v>856087.5</v>
      </c>
      <c r="CK11" s="8">
        <f t="array" ref="CK11">CJ11/INDEX(Exch_rates,MATCH($A11,Exch_regions2,0),MATCH(CJ$1,Exch_months2,0))</f>
        <v>124.07065217391305</v>
      </c>
      <c r="CL11" s="7">
        <v>825037.5</v>
      </c>
      <c r="CM11" s="8">
        <f t="array" ref="CM11">CL11/INDEX(Exch_rates,MATCH($A11,Exch_regions2,0),MATCH(CL$1,Exch_months2,0))</f>
        <v>119.57065217391305</v>
      </c>
      <c r="CN11" s="7">
        <v>853450</v>
      </c>
      <c r="CO11" s="8">
        <f t="array" ref="CO11">CN11/INDEX(Exch_rates,MATCH($A11,Exch_regions2,0),MATCH(CN$1,Exch_months2,0))</f>
        <v>123.01981981981982</v>
      </c>
      <c r="CP11" s="7">
        <v>854187.5</v>
      </c>
      <c r="CQ11" s="8">
        <f t="array" ref="CQ11">CP11/INDEX(Exch_rates,MATCH($A11,Exch_regions2,0),MATCH(CP$1,Exch_months2,0))</f>
        <v>121.16134751773049</v>
      </c>
      <c r="CR11" s="7">
        <v>717062.5</v>
      </c>
      <c r="CS11" s="8">
        <f t="array" ref="CS11">CR11/INDEX(Exch_rates,MATCH($A11,Exch_regions2,0),MATCH(CR$1,Exch_months2,0))</f>
        <v>102.29136947218259</v>
      </c>
      <c r="CT11" s="7">
        <v>712625</v>
      </c>
      <c r="CU11" s="8">
        <f t="array" ref="CU11">CT11/INDEX(Exch_rates,MATCH($A11,Exch_regions2,0),MATCH(CT$1,Exch_months2,0))</f>
        <v>101.62210338680927</v>
      </c>
      <c r="CV11" s="7">
        <v>719300</v>
      </c>
      <c r="CW11" s="8">
        <f t="array" ref="CW11">CV11/INDEX(Exch_rates,MATCH($A11,Exch_regions2,0),MATCH(CV$1,Exch_months2,0))</f>
        <v>101.30985915492958</v>
      </c>
      <c r="CX11" s="7">
        <v>734862.5</v>
      </c>
      <c r="CY11" s="8">
        <f t="array" ref="CY11">CX11/INDEX(Exch_rates,MATCH($A11,Exch_regions2,0),MATCH(CX$1,Exch_months2,0))</f>
        <v>104.23581560283688</v>
      </c>
      <c r="CZ11" s="7">
        <v>730625</v>
      </c>
      <c r="DA11" s="8">
        <f t="array" ref="DA11">CZ11/INDEX(Exch_rates,MATCH($A11,Exch_regions2,0),MATCH(CZ$1,Exch_months2,0))</f>
        <v>100.77586206896552</v>
      </c>
      <c r="DB11" s="7">
        <v>699775</v>
      </c>
      <c r="DC11" s="8">
        <f t="array" ref="DC11">DB11/INDEX(Exch_rates,MATCH($A11,Exch_regions2,0),MATCH(DB$1,Exch_months2,0))</f>
        <v>96.687392055267708</v>
      </c>
      <c r="DD11" s="7">
        <v>690637.5</v>
      </c>
      <c r="DE11" s="8">
        <f t="array" ref="DE11">DD11/INDEX(Exch_rates,MATCH($A11,Exch_regions2,0),MATCH(DD$1,Exch_months2,0))</f>
        <v>92.084999999999994</v>
      </c>
      <c r="DF11" s="7">
        <v>674275</v>
      </c>
      <c r="DG11" s="8">
        <f t="array" ref="DG11">DF11/INDEX(Exch_rates,MATCH($A11,Exch_regions2,0),MATCH(DF$1,Exch_months2,0))</f>
        <v>92.208547008547015</v>
      </c>
      <c r="DH11" s="7">
        <v>690337.5</v>
      </c>
      <c r="DI11" s="8">
        <f t="array" ref="DI11">DH11/INDEX(Exch_rates,MATCH($A11,Exch_regions2,0),MATCH(DH$1,Exch_months2,0))</f>
        <v>94.566780821917803</v>
      </c>
      <c r="DJ11" s="7">
        <v>677212.5</v>
      </c>
      <c r="DK11" s="8">
        <f t="array" ref="DK11">DJ11/INDEX(Exch_rates,MATCH($A11,Exch_regions2,0),MATCH(DJ$1,Exch_months2,0))</f>
        <v>90.295000000000002</v>
      </c>
      <c r="DL11" s="7">
        <v>700075</v>
      </c>
      <c r="DM11" s="8">
        <f t="array" ref="DM11">DL11/INDEX(Exch_rates,MATCH($A11,Exch_regions2,0),MATCH(DL$1,Exch_months2,0))</f>
        <v>93.343333333333334</v>
      </c>
      <c r="DN11" s="7">
        <v>701387.5</v>
      </c>
      <c r="DO11" s="8">
        <f t="array" ref="DO11">DN11/INDEX(Exch_rates,MATCH($A11,Exch_regions2,0),MATCH(DN$1,Exch_months2,0))</f>
        <v>90.941653160453811</v>
      </c>
      <c r="DP11" s="7">
        <v>703875</v>
      </c>
      <c r="DQ11" s="8">
        <f t="array" ref="DQ11">DP11/INDEX(Exch_rates,MATCH($A11,Exch_regions2,0),MATCH(DP$1,Exch_months2,0))</f>
        <v>91.412337662337663</v>
      </c>
      <c r="DR11" s="7">
        <v>708937.5</v>
      </c>
      <c r="DS11" s="8">
        <f t="array" ref="DS11">DR11/INDEX(Exch_rates,MATCH($A11,Exch_regions2,0),MATCH(DR$1,Exch_months2,0))</f>
        <v>101.09625668449198</v>
      </c>
      <c r="DT11" s="7">
        <v>720462.5</v>
      </c>
      <c r="DU11" s="8">
        <f t="array" ref="DU11">DT11/INDEX(Exch_rates,MATCH($A11,Exch_regions2,0),MATCH(DT$1,Exch_months2,0))</f>
        <v>104.41485507246377</v>
      </c>
      <c r="DV11" s="7">
        <v>766443.75</v>
      </c>
      <c r="DW11" s="8">
        <f t="array" ref="DW11">DV11/INDEX(Exch_rates,MATCH($A11,Exch_regions2,0),MATCH(DV$1,Exch_months2,0))</f>
        <v>106.82142857142857</v>
      </c>
      <c r="DX11" s="7">
        <v>767950</v>
      </c>
      <c r="DY11" s="8">
        <f t="array" ref="DY11">DX11/INDEX(Exch_rates,MATCH($A11,Exch_regions2,0),MATCH(DX$1,Exch_months2,0))</f>
        <v>107.78245614035087</v>
      </c>
      <c r="DZ11" s="7">
        <v>770512.5</v>
      </c>
      <c r="EA11" s="8">
        <f t="array" ref="EA11">DZ11/INDEX(Exch_rates,MATCH($A11,Exch_regions2,0),MATCH(DZ$1,Exch_months2,0))</f>
        <v>105.18941979522184</v>
      </c>
      <c r="EB11" s="7">
        <v>731687.5</v>
      </c>
      <c r="EC11" s="8">
        <f t="array" ref="EC11">EB11/INDEX(Exch_rates,MATCH($A11,Exch_regions2,0),MATCH(EB$1,Exch_months2,0))</f>
        <v>98.709949409780776</v>
      </c>
      <c r="ED11" s="7">
        <v>765287.5</v>
      </c>
      <c r="EE11" s="8">
        <f t="array" ref="EE11">ED11/INDEX(Exch_rates,MATCH($A11,Exch_regions2,0),MATCH(ED$1,Exch_months2,0))</f>
        <v>102.72315436241611</v>
      </c>
      <c r="EF11" s="7">
        <v>767025</v>
      </c>
      <c r="EG11" s="8">
        <f t="array" ref="EG11">EF11/INDEX(Exch_rates,MATCH($A11,Exch_regions2,0),MATCH(EF$1,Exch_months2,0))</f>
        <v>102.27</v>
      </c>
      <c r="EH11" s="7">
        <v>766187.5</v>
      </c>
      <c r="EI11" s="8">
        <f t="array" ref="EI11">EH11/INDEX(Exch_rates,MATCH($A11,Exch_regions2,0),MATCH(EH$1,Exch_months2,0))</f>
        <v>102.15833333333333</v>
      </c>
      <c r="EJ11" s="7">
        <v>771562.5</v>
      </c>
      <c r="EK11" s="8">
        <f t="array" ref="EK11">EJ11/INDEX(Exch_rates,MATCH($A11,Exch_regions2,0),MATCH(EJ$1,Exch_months2,0))</f>
        <v>101.85643564356435</v>
      </c>
      <c r="EL11" s="7">
        <v>776937.5</v>
      </c>
      <c r="EM11" s="8">
        <f t="array" ref="EM11">EL11/INDEX(Exch_rates,MATCH($A11,Exch_regions2,0),MATCH(EL$1,Exch_months2,0))</f>
        <v>102.56600660066006</v>
      </c>
      <c r="EN11" s="7">
        <v>778562.5</v>
      </c>
      <c r="EO11" s="8">
        <f t="array" ref="EO11">EN11/INDEX(Exch_rates,MATCH($A11,Exch_regions2,0),MATCH(EN$1,Exch_months2,0))</f>
        <v>98.708399366085573</v>
      </c>
      <c r="EP11" s="7">
        <v>795000</v>
      </c>
      <c r="EQ11" s="8">
        <f t="array" ref="EQ11">EP11/INDEX(Exch_rates,MATCH($A11,Exch_regions2,0),MATCH(EP$1,Exch_months2,0))</f>
        <v>104.09165302782324</v>
      </c>
      <c r="ER11" s="7">
        <v>941937.5</v>
      </c>
      <c r="ES11" s="8">
        <f t="array" ref="ES11">ER11/INDEX(Exch_rates,MATCH($A11,Exch_regions2,0),MATCH(ER$1,Exch_months2,0))</f>
        <v>132.2017543859649</v>
      </c>
      <c r="ET11" s="7">
        <v>949125</v>
      </c>
      <c r="EU11" s="8">
        <f t="array" ref="EU11">ET11/INDEX(Exch_rates,MATCH($A11,Exch_regions2,0),MATCH(ET$1,Exch_months2,0))</f>
        <v>114.69788519637463</v>
      </c>
      <c r="EV11" s="7">
        <v>967937.5</v>
      </c>
      <c r="EW11" s="8">
        <f t="array" ref="EW11">EV11/INDEX(Exch_rates,MATCH($A11,Exch_regions2,0),MATCH(EV$1,Exch_months2,0))</f>
        <v>112.87900874635568</v>
      </c>
      <c r="EX11" s="19">
        <v>919687.5</v>
      </c>
      <c r="EY11" s="8">
        <f t="array" ref="EY11">EX11/INDEX(Exch_rates,MATCH($A11,Exch_regions2,0),MATCH(EX$1,Exch_months2,0))</f>
        <v>105.22740274599542</v>
      </c>
      <c r="EZ11" s="19">
        <v>1028625</v>
      </c>
      <c r="FA11" s="8">
        <f t="array" ref="FA11">EZ11/INDEX(Exch_rates,MATCH($A11,Exch_regions2,0),MATCH(EZ$1,Exch_months2,0))</f>
        <v>115.25210084033614</v>
      </c>
      <c r="FB11" s="19">
        <v>1018375</v>
      </c>
      <c r="FC11" s="8">
        <f t="array" ref="FC11">FB11/INDEX(Exch_rates,MATCH($A11,Exch_regions2,0),MATCH(FB$1,Exch_months2,0))</f>
        <v>106.63612565445027</v>
      </c>
      <c r="FD11" s="19">
        <v>984687.5</v>
      </c>
      <c r="FE11" s="8">
        <f t="array" ref="FE11">FD11/INDEX(Exch_rates,MATCH($A11,Exch_regions2,0),MATCH(FD$1,Exch_months2,0))</f>
        <v>103.1086387434555</v>
      </c>
      <c r="FF11" s="19">
        <v>1030887.5</v>
      </c>
      <c r="FG11" s="8">
        <f t="array" ref="FG11">FF11/INDEX(Exch_rates,MATCH($A11,Exch_regions2,0),MATCH(FF$1,Exch_months2,0))</f>
        <v>105.40771983640082</v>
      </c>
      <c r="FH11" s="19">
        <v>1143875</v>
      </c>
      <c r="FI11" s="8">
        <f t="array" ref="FI11">FH11/INDEX(Exch_rates,MATCH($A11,Exch_regions2,0),MATCH(FH$1,Exch_months2,0))</f>
        <v>114.61673346693387</v>
      </c>
      <c r="FJ11" s="19">
        <v>1026625</v>
      </c>
      <c r="FK11" s="8">
        <f t="array" ref="FK11">FJ11/INDEX(Exch_rates,MATCH($A11,Exch_regions2,0),MATCH(FJ$1,Exch_months2,0))</f>
        <v>102.66249999999999</v>
      </c>
      <c r="FL11" s="19">
        <v>1020312.5</v>
      </c>
      <c r="FM11" s="8">
        <f t="array" ref="FM11">FL11/INDEX(Exch_rates,MATCH($A11,Exch_regions2,0),MATCH(FL$1,Exch_months2,0))</f>
        <v>101.77680798004988</v>
      </c>
      <c r="FN11" s="19">
        <v>1030125</v>
      </c>
      <c r="FO11" s="8">
        <f t="array" ref="FO11">FN11/INDEX(Exch_rates,MATCH($A11,Exch_regions2,0),MATCH(FN$1,Exch_months2,0))</f>
        <v>103.0125</v>
      </c>
      <c r="FP11" s="19">
        <v>1041625</v>
      </c>
      <c r="FQ11" s="8">
        <f t="array" ref="FQ11">FP11/INDEX(Exch_rates,MATCH($A11,Exch_regions2,0),MATCH(FP$1,Exch_months2,0))</f>
        <v>104.16249999999999</v>
      </c>
      <c r="FR11" s="19">
        <v>1038812.5</v>
      </c>
      <c r="FS11" s="8">
        <f t="array" ref="FS11">FR11/INDEX(Exch_rates,MATCH($A11,Exch_regions2,0),MATCH(FR$1,Exch_months2,0))</f>
        <v>99.170644391408118</v>
      </c>
      <c r="FT11" s="19">
        <v>1062337.5</v>
      </c>
      <c r="FU11" s="8">
        <f t="array" ref="FU11">FT11/INDEX(Exch_rates,MATCH($A11,Exch_regions2,0),MATCH(FT$1,Exch_months2,0))</f>
        <v>102.14783653846153</v>
      </c>
      <c r="FV11" s="19">
        <v>1057937.5</v>
      </c>
      <c r="FW11" s="8">
        <f t="array" ref="FW11">FV11/INDEX(Exch_rates,MATCH($A11,Exch_regions2,0),MATCH(FV$1,Exch_months2,0))</f>
        <v>107.74391485894694</v>
      </c>
      <c r="FX11" s="19">
        <v>1055750</v>
      </c>
      <c r="FY11" s="8">
        <f t="array" ref="FY11">FX11/INDEX(Exch_rates,MATCH($A11,Exch_regions2,0),MATCH(FX$1,Exch_months2,0))</f>
        <v>106.23899371069183</v>
      </c>
      <c r="FZ11" s="19">
        <v>1053812.5</v>
      </c>
      <c r="GA11" s="8">
        <f t="array" ref="GA11">FZ11/INDEX(Exch_rates,MATCH($A11,Exch_regions2,0),MATCH(FZ$1,Exch_months2,0))</f>
        <v>105.0660518444666</v>
      </c>
      <c r="GB11" s="19">
        <v>1011750</v>
      </c>
      <c r="GC11" s="8">
        <f t="array" ref="GC11">GB11/INDEX(Exch_rates,MATCH($A11,Exch_regions2,0),MATCH(GB$1,Exch_months2,0))</f>
        <v>102.06809583858764</v>
      </c>
      <c r="GD11" s="19">
        <v>955625</v>
      </c>
      <c r="GE11" s="8">
        <f t="array" ref="GE11">GD11/INDEX(Exch_rates,MATCH($A11,Exch_regions2,0),MATCH(GD$1,Exch_months2,0))</f>
        <v>96.894803548795949</v>
      </c>
      <c r="GF11" s="19">
        <v>942312.5</v>
      </c>
      <c r="GG11" s="8">
        <f t="array" ref="GG11">GF11/INDEX(Exch_rates,MATCH($A11,Exch_regions2,0),MATCH(GF$1,Exch_months2,0))</f>
        <v>94.847760442878709</v>
      </c>
      <c r="GH11" s="19">
        <v>940250</v>
      </c>
      <c r="GI11" s="8">
        <f t="array" ref="GI11">GH11/INDEX(Exch_rates,MATCH($A11,Exch_regions2,0),MATCH(GH$1,Exch_months2,0))</f>
        <v>94.792821857042043</v>
      </c>
      <c r="GJ11" s="19">
        <v>929812.5</v>
      </c>
      <c r="GK11" s="8">
        <f t="array" ref="GK11">GJ11/INDEX(Exch_rates,MATCH($A11,Exch_regions2,0),MATCH(GJ$1,Exch_months2,0))</f>
        <v>96.353626943005182</v>
      </c>
      <c r="GL11" s="19">
        <v>936875</v>
      </c>
      <c r="GM11" s="8">
        <f t="array" ref="GM11">GL11/INDEX(Exch_rates,MATCH($A11,Exch_regions2,0),MATCH(GL$1,Exch_months2,0))</f>
        <v>95.114213197969548</v>
      </c>
      <c r="GN11" s="19">
        <v>953000</v>
      </c>
      <c r="GO11" s="8">
        <f t="array" ref="GO11">GN11/INDEX(Exch_rates,MATCH($A11,Exch_regions2,0),MATCH(GN$1,Exch_months2,0))</f>
        <v>96.751269035532999</v>
      </c>
      <c r="GP11" s="19">
        <v>936312.5</v>
      </c>
      <c r="GQ11" s="8">
        <f t="array" ref="GQ11">GP11/INDEX(Exch_rates,MATCH($A11,Exch_regions2,0),MATCH(GP$1,Exch_months2,0))</f>
        <v>100.4088471849866</v>
      </c>
      <c r="GR11" s="19">
        <v>920437.5</v>
      </c>
      <c r="GS11" s="8">
        <f t="array" ref="GS11">GR11/INDEX(Exch_rates,MATCH($A11,Exch_regions2,0),MATCH(GR$1,Exch_months2,0))</f>
        <v>104.59517045454545</v>
      </c>
      <c r="GT11" s="19">
        <v>949418.75</v>
      </c>
      <c r="GU11" s="8">
        <f t="array" ref="GU11">GT11/INDEX(Exch_rates,MATCH($A11,Exch_regions2,0),MATCH(GT$1,Exch_months2,0))</f>
        <v>114.7333836858006</v>
      </c>
      <c r="GV11" s="19">
        <v>929312.5</v>
      </c>
      <c r="GW11" s="8">
        <f t="array" ref="GW11">GV11/INDEX(Exch_rates,MATCH($A11,Exch_regions2,0),MATCH(GV$1,Exch_months2,0))</f>
        <v>111.37494007670182</v>
      </c>
      <c r="GX11" s="19">
        <v>976075</v>
      </c>
      <c r="GY11" s="8">
        <f t="array" ref="GY11">GX11/INDEX(Exch_rates,MATCH($A11,Exch_regions2,0),MATCH(GX$1,Exch_months2,0))</f>
        <v>116.96524865188736</v>
      </c>
      <c r="GZ11" s="19">
        <v>1008937.5</v>
      </c>
      <c r="HA11" s="8">
        <f t="array" ref="HA11">GZ11/INDEX(Exch_rates,MATCH($A11,Exch_regions2,0),MATCH(GZ$1,Exch_months2,0))</f>
        <v>119.54235781990522</v>
      </c>
      <c r="HB11" s="19">
        <v>956912.5</v>
      </c>
      <c r="HC11" s="8">
        <f t="array" ref="HC11">HB11/INDEX(Exch_rates,MATCH($A11,Exch_regions2,0),MATCH(HB$1,Exch_months2,0))</f>
        <v>113.91815476190476</v>
      </c>
      <c r="HD11" s="19">
        <v>957062.5</v>
      </c>
      <c r="HE11" s="8">
        <f t="array" ref="HE11">HD11/INDEX(Exch_rates,MATCH($A11,Exch_regions2,0),MATCH(HD$1,Exch_months2,0))</f>
        <v>114.61826347305389</v>
      </c>
      <c r="HF11" s="19">
        <v>872937.5</v>
      </c>
      <c r="HG11" s="8">
        <f t="array" ref="HG11">HF11/INDEX(Exch_rates,MATCH($A11,Exch_regions2,0),MATCH(HF$1,Exch_months2,0))</f>
        <v>104.69387143199808</v>
      </c>
      <c r="HH11" s="19">
        <v>880187.5</v>
      </c>
      <c r="HI11" s="8">
        <f t="array" ref="HI11">HH11/INDEX(Exch_rates,MATCH($A11,Exch_regions2,0),MATCH(HH$1,Exch_months2,0))</f>
        <v>104.70943373780634</v>
      </c>
      <c r="HJ11" s="19">
        <v>832187.5</v>
      </c>
      <c r="HK11" s="8">
        <f t="array" ref="HK11">HJ11/INDEX(Exch_rates,MATCH($A11,Exch_regions2,0),MATCH(HJ$1,Exch_months2,0))</f>
        <v>98.048600883652426</v>
      </c>
      <c r="HL11" s="19">
        <v>818625</v>
      </c>
      <c r="HM11" s="8">
        <f t="array" ref="HM11">HL11/INDEX(Exch_rates,MATCH($A11,Exch_regions2,0),MATCH(HL$1,Exch_months2,0))</f>
        <v>96.308823529411768</v>
      </c>
      <c r="HN11" s="8">
        <v>809250</v>
      </c>
      <c r="HO11" s="8">
        <f t="array" ref="HO11">HN11/INDEX(Exch_rates,MATCH($A11,Exch_regions2,0),MATCH(HN$1,Exch_months2,0))</f>
        <v>95.911111111111111</v>
      </c>
      <c r="HP11" s="8">
        <v>837390.625</v>
      </c>
      <c r="HQ11" s="8">
        <f t="array" ref="HQ11">HP11/INDEX(Exch_rates,MATCH($A11,Exch_regions2,0),MATCH(HP$1,Exch_months2,0))</f>
        <v>98.953101920236335</v>
      </c>
      <c r="HR11" s="8">
        <v>852646.875</v>
      </c>
      <c r="HS11" s="8">
        <f t="array" ref="HS11">HR11/INDEX(Exch_rates,MATCH($A11,Exch_regions2,0),MATCH(HR$1,Exch_months2,0))</f>
        <v>101.00655985310668</v>
      </c>
      <c r="HT11" s="8">
        <v>853132.5</v>
      </c>
      <c r="HU11" s="8">
        <f t="array" ref="HU11">HT11/INDEX(Exch_rates,MATCH($A11,Exch_regions2,0),MATCH(HT$1,Exch_months2,0))</f>
        <v>100.30952380952381</v>
      </c>
      <c r="HV11" s="8">
        <v>871065.625</v>
      </c>
      <c r="HW11" s="8">
        <f t="array" ref="HW11">HV11/INDEX(Exch_rates,MATCH($A11,Exch_regions2,0),MATCH(HV$1,Exch_months2,0))</f>
        <v>102.24975055757719</v>
      </c>
      <c r="HX11" s="8">
        <v>885203.125</v>
      </c>
      <c r="HY11" s="8">
        <f t="array" ref="HY11">HX11/INDEX(Exch_rates,MATCH($A11,Exch_regions2,0),MATCH(HX$1,Exch_months2,0))</f>
        <v>103.53252923976608</v>
      </c>
      <c r="HZ11" s="8">
        <v>832743.75</v>
      </c>
      <c r="IA11" s="8">
        <f t="array" ref="IA11">HZ11/INDEX(Exch_rates,MATCH($A11,Exch_regions2,0),MATCH(HZ$1,Exch_months2,0))</f>
        <v>96.830668604651166</v>
      </c>
      <c r="IB11" s="8">
        <v>817796.875</v>
      </c>
      <c r="IC11" s="8">
        <f t="array" ref="IC11">IB11/INDEX(Exch_rates,MATCH($A11,Exch_regions2,0),MATCH(IB$1,Exch_months2,0))</f>
        <v>94.998765754777253</v>
      </c>
      <c r="ID11" s="8">
        <v>841843.75</v>
      </c>
      <c r="IE11" s="8">
        <f t="array" ref="IE11">ID11/INDEX(Exch_rates,MATCH($A11,Exch_regions2,0),MATCH(ID$1,Exch_months2,0))</f>
        <v>98.461257309941516</v>
      </c>
      <c r="IF11" s="8">
        <v>848187.5</v>
      </c>
      <c r="IG11" s="8">
        <f t="array" ref="IG11">IF11/INDEX(Exch_rates,MATCH($A11,Exch_regions2,0),MATCH(IF$1,Exch_months2,0))</f>
        <v>99.058394160583944</v>
      </c>
      <c r="IH11" s="8">
        <v>924085.875</v>
      </c>
      <c r="II11" s="8">
        <f t="array" ref="II11">IH11/INDEX(Exch_rates,MATCH($A11,Exch_regions2,0),MATCH(IH$1,Exch_months2,0))</f>
        <v>108.08021929824561</v>
      </c>
      <c r="IJ11" s="8">
        <v>853140.625</v>
      </c>
      <c r="IK11" s="8">
        <f t="array" ref="IK11">IJ11/INDEX(Exch_rates,MATCH($A11,Exch_regions2,0),MATCH(IJ$1,Exch_months2,0))</f>
        <v>100.11625007334389</v>
      </c>
      <c r="IL11" s="8">
        <v>951740</v>
      </c>
      <c r="IM11" s="8">
        <f t="array" ref="IM11">IL11/INDEX(Exch_rates,MATCH($A11,Exch_regions2,0),MATCH(IL$1,Exch_months2,0))</f>
        <v>111.62796152943936</v>
      </c>
      <c r="IN11" s="8">
        <v>889359.375</v>
      </c>
      <c r="IO11" s="8">
        <f t="array" ref="IO11">IN11/INDEX(Exch_rates,MATCH($A11,Exch_regions2,0),MATCH(IN$1,Exch_months2,0))</f>
        <v>104.63051470588235</v>
      </c>
      <c r="IP11" s="8">
        <v>909175</v>
      </c>
      <c r="IQ11" s="8">
        <f t="array" ref="IQ11">IP11/INDEX(Exch_rates,MATCH($A11,Exch_regions2,0),MATCH(IP$1,Exch_months2,0))</f>
        <v>106.89888300999412</v>
      </c>
      <c r="IR11" s="8">
        <v>968600</v>
      </c>
      <c r="IS11" s="8">
        <f t="array" ref="IS11">IR11/INDEX(Exch_rates,MATCH($A11,Exch_regions2,0),MATCH(IR$1,Exch_months2,0))</f>
        <v>113.7856093979442</v>
      </c>
      <c r="IT11" s="8">
        <v>925627.5</v>
      </c>
      <c r="IU11" s="8">
        <f t="array" ref="IU11">IT11/INDEX(Exch_rates,MATCH($A11,Exch_regions2,0),MATCH(IT$1,Exch_months2,0))</f>
        <v>108.26052631578948</v>
      </c>
      <c r="IV11" s="34">
        <v>1017987.5</v>
      </c>
      <c r="IW11" s="8">
        <f t="array" ref="IW11">IV11/INDEX(Exch_rates,MATCH($A11,Exch_regions2,0),MATCH(IV$1,Exch_months2,0))</f>
        <v>119.06286549707602</v>
      </c>
      <c r="IX11" s="8">
        <v>911609.375</v>
      </c>
      <c r="IY11" s="8">
        <f t="array" ref="IY11">IX11/INDEX(Exch_rates,MATCH($A11,Exch_regions2,0),MATCH(IX$1,Exch_months2,0))</f>
        <v>106.77708638360176</v>
      </c>
      <c r="IZ11" s="8">
        <v>907625</v>
      </c>
      <c r="JA11" s="8">
        <f t="array" ref="JA11">IZ11/INDEX(Exch_rates,MATCH($A11,Exch_regions2,0),MATCH(IZ$1,Exch_months2,0))</f>
        <v>106.15497076023392</v>
      </c>
      <c r="JB11" s="8">
        <v>902835</v>
      </c>
      <c r="JC11" s="8">
        <f t="array" ref="JC11">JB11/INDEX(Exch_rates,MATCH($A11,Exch_regions2,0),MATCH(JB$1,Exch_months2,0))</f>
        <v>105.4713785046729</v>
      </c>
      <c r="JD11" s="8">
        <v>914443.75</v>
      </c>
      <c r="JE11" s="8">
        <f t="array" ref="JE11">JD11/INDEX(Exch_rates,MATCH($A11,Exch_regions2,0),MATCH(JD$1,Exch_months2,0))</f>
        <v>106.49164434610458</v>
      </c>
      <c r="JF11" s="8">
        <v>985300</v>
      </c>
      <c r="JG11" s="8">
        <f t="array" ref="JG11">JF11/INDEX(Exch_rates,MATCH($A11,Exch_regions2,0),MATCH(JF$1,Exch_months2,0))</f>
        <v>114.56976744186046</v>
      </c>
      <c r="JH11" s="8">
        <v>971250</v>
      </c>
      <c r="JI11" s="8">
        <f t="array" ref="JI11">JH11/INDEX(Exch_rates,MATCH($A11,Exch_regions2,0),MATCH(JH$1,Exch_months2,0))</f>
        <v>113.43065693430657</v>
      </c>
      <c r="JJ11" s="8">
        <v>996000</v>
      </c>
      <c r="JK11" s="8">
        <f t="array" ref="JK11">JJ11/INDEX(Exch_rates,MATCH($A11,Exch_regions2,0),MATCH(JJ$1,Exch_months2,0))</f>
        <v>116.49122807017544</v>
      </c>
      <c r="JL11" s="8">
        <v>1055406.25</v>
      </c>
      <c r="JM11" s="8">
        <f t="array" ref="JM11">JL11/INDEX(Exch_rates,MATCH($A11,Exch_regions2,0),MATCH(JL$1,Exch_months2,0))</f>
        <v>122.90029112081514</v>
      </c>
      <c r="JN11" s="8">
        <v>1038597.5</v>
      </c>
      <c r="JO11" s="8">
        <f t="array" ref="JO11">JN11/INDEX(Exch_rates,MATCH($A11,Exch_regions2,0),MATCH(JN$1,Exch_months2,0))</f>
        <v>121.90111502347418</v>
      </c>
      <c r="JP11" s="8">
        <v>1126000</v>
      </c>
      <c r="JQ11" s="8">
        <f t="array" ref="JQ11">JP11/INDEX(Exch_rates,MATCH($A11,Exch_regions2,0),MATCH(JP$1,Exch_months2,0))</f>
        <v>131.12081513828238</v>
      </c>
      <c r="JR11" s="8">
        <v>1186953.125</v>
      </c>
      <c r="JS11" s="8">
        <f t="array" ref="JS11">JR11/INDEX(Exch_rates,MATCH($A11,Exch_regions2,0),MATCH(JR$1,Exch_months2,0))</f>
        <v>137.81748911465891</v>
      </c>
      <c r="JT11" s="8">
        <v>1247075</v>
      </c>
      <c r="JU11" s="8">
        <f t="array" ref="JU11">JT11/INDEX(Exch_rates,MATCH($A11,Exch_regions2,0),MATCH(JT$1,Exch_months2,0))</f>
        <v>146.71470588235294</v>
      </c>
      <c r="JV11" s="8">
        <v>1031593.75</v>
      </c>
      <c r="JW11" s="8">
        <f t="array" ref="JW11">JV11/INDEX(Exch_rates,MATCH($A11,Exch_regions2,0),MATCH(JV$1,Exch_months2,0))</f>
        <v>119.95276162790698</v>
      </c>
      <c r="JX11" s="8">
        <v>1224087.5</v>
      </c>
      <c r="JY11" s="8">
        <f t="array" ref="JY11">JX11/INDEX(Exch_rates,MATCH($A11,Exch_regions2,0),MATCH(JX$1,Exch_months2,0))</f>
        <v>142.33575581395348</v>
      </c>
      <c r="JZ11" s="8">
        <v>1224087.5</v>
      </c>
      <c r="KA11" s="8">
        <f t="array" ref="KA11">JZ11/INDEX(Exch_rates,MATCH($A11,Exch_regions2,0),MATCH(JZ$1,Exch_months2,0))</f>
        <v>144.01029411764705</v>
      </c>
      <c r="KB11" s="8">
        <v>1141781.25</v>
      </c>
      <c r="KC11" s="8">
        <f t="array" ref="KC11">KB11/INDEX(Exch_rates,MATCH($A11,Exch_regions2,0),MATCH(KB$1,Exch_months2,0))</f>
        <v>132.95851528384279</v>
      </c>
      <c r="KD11" s="8">
        <v>1123000</v>
      </c>
      <c r="KE11" s="8">
        <f t="array" ref="KE11">KD11/INDEX(Exch_rates,MATCH($A11,Exch_regions2,0),MATCH(KD$1,Exch_months2,0))</f>
        <v>130.58139534883722</v>
      </c>
      <c r="KF11" s="8">
        <v>1088646.5</v>
      </c>
      <c r="KG11" s="8">
        <f t="array" ref="KG11">KF11/INDEX(Exch_rates,MATCH($A11,Exch_regions2,0),MATCH(KF$1,Exch_months2,0))</f>
        <v>126.5868023255814</v>
      </c>
      <c r="KH11" s="8">
        <v>1154171.875</v>
      </c>
      <c r="KI11" s="8">
        <f t="array" ref="KI11">KH11/INDEX(Exch_rates,MATCH($A11,Exch_regions2,0),MATCH(KH$1,Exch_months2,0))</f>
        <v>131.90535714285716</v>
      </c>
      <c r="KJ11" s="8">
        <v>1201343.75</v>
      </c>
      <c r="KK11" s="8">
        <f t="array" ref="KK11">KJ11/INDEX(Exch_rates,MATCH($A11,Exch_regions2,0),MATCH(KJ$1,Exch_months2,0))</f>
        <v>139.69113372093022</v>
      </c>
      <c r="KL11" s="8">
        <v>1139000</v>
      </c>
      <c r="KM11" s="8">
        <f t="array" ref="KM11">KL11/INDEX(Exch_rates,MATCH($A11,Exch_regions2,0),MATCH(KL$1,Exch_months2,0))</f>
        <v>129.13832199546485</v>
      </c>
      <c r="KN11" s="8">
        <v>1157750</v>
      </c>
      <c r="KO11" s="8">
        <f t="array" ref="KO11">KN11/INDEX(Exch_rates,MATCH($A11,Exch_regions2,0),MATCH(KN$1,Exch_months2,0))</f>
        <v>132.6022219677013</v>
      </c>
      <c r="KP11" s="8">
        <v>1161050</v>
      </c>
      <c r="KQ11" s="8">
        <f t="array" ref="KQ11">KP11/INDEX(Exch_rates,MATCH($A11,Exch_regions2,0),MATCH(KP$1,Exch_months2,0))</f>
        <v>134.03948279842993</v>
      </c>
      <c r="KR11" s="8">
        <v>1170750</v>
      </c>
      <c r="KS11" s="8">
        <f t="array" ref="KS11">KR11/INDEX(Exch_rates,MATCH($A11,Exch_regions2,0),MATCH(KR$1,Exch_months2,0))</f>
        <v>134.95677233429396</v>
      </c>
      <c r="KT11" s="8">
        <v>1175750</v>
      </c>
      <c r="KU11" s="8">
        <f t="array" ref="KU11">KT11/INDEX(Exch_rates,MATCH($A11,Exch_regions2,0),MATCH(KT$1,Exch_months2,0))</f>
        <v>135.14367816091954</v>
      </c>
      <c r="KV11" s="8">
        <v>1328812.5</v>
      </c>
      <c r="KW11" s="8">
        <f t="array" ref="KW11">KV11/INDEX(Exch_rates,MATCH($A11,Exch_regions2,0),MATCH(KV$1,Exch_months2,0))</f>
        <v>159.13922155688624</v>
      </c>
      <c r="KX11" s="8">
        <v>1234375</v>
      </c>
      <c r="KY11" s="8">
        <f t="array" ref="KY11">KX11/INDEX(Exch_rates,MATCH($A11,Exch_regions2,0),MATCH(KX$1,Exch_months2,0))</f>
        <v>139.4774011299435</v>
      </c>
      <c r="KZ11" s="8">
        <v>1185250</v>
      </c>
      <c r="LA11" s="8">
        <f t="array" ref="LA11">KZ11/INDEX(Exch_rates,MATCH($A11,Exch_regions2,0),MATCH(KZ$1,Exch_months2,0))</f>
        <v>133.92655367231637</v>
      </c>
      <c r="LB11" s="8">
        <v>1177500</v>
      </c>
      <c r="LC11" s="8">
        <f t="array" ref="LC11">LB11/INDEX(Exch_rates,MATCH($A11,Exch_regions2,0),MATCH(LB$1,Exch_months2,0))</f>
        <v>135.34482758620689</v>
      </c>
      <c r="LD11" s="8">
        <v>1177500</v>
      </c>
      <c r="LE11" s="8">
        <f t="array" ref="LE11">LD11/INDEX(Exch_rates,MATCH($A11,Exch_regions2,0),MATCH(LD$1,Exch_months2,0))</f>
        <v>135.34482758620689</v>
      </c>
      <c r="LF11" s="8">
        <v>1342000</v>
      </c>
      <c r="LG11" s="8">
        <f t="array" ref="LG11">LF11/INDEX(Exch_rates,MATCH($A11,Exch_regions2,0),MATCH(LF$1,Exch_months2,0))</f>
        <v>152.93447293447292</v>
      </c>
      <c r="LH11" s="8">
        <v>1319600</v>
      </c>
      <c r="LI11" s="8">
        <f>LH11/INDEX(Exch_Rate_Data1,MATCH('Food Items CMB_Sorghum'!$A11,Exch_regions1,0),MATCH('Food Items CMB_Sorghum'!LH$1,exch_month4,0))</f>
        <v>148.43644544431945</v>
      </c>
      <c r="LJ11" s="41">
        <v>1321015.625</v>
      </c>
      <c r="LK11" s="8">
        <f>LJ11/INDEX(exch_Rate_Data2,MATCH('Food Items CMB_Sorghum'!$A11,Exch_regions1,0),MATCH('Food Items CMB_Sorghum'!LJ$1,exch_month5,0))</f>
        <v>147.81421338256686</v>
      </c>
      <c r="LL11" s="8">
        <v>1402546.875</v>
      </c>
      <c r="LM11" s="8">
        <f>LL11/INDEX(exch_Rate_Data3,MATCH('Food Items CMB_Sorghum'!$A11,Exch_regions1,0),MATCH('Food Items CMB_Sorghum'!LL$1,exch_month6,0))</f>
        <v>157.0249524182714</v>
      </c>
      <c r="LN11" s="7">
        <v>1412862.5</v>
      </c>
      <c r="LO11" s="7">
        <f>LN11/INDEX(Exchange_rate4,MATCH('Food Items CMB_Sorghum'!$A11,Exch_regions1,0),MATCH('Food Items CMB_Sorghum'!LN$1,exch_month7,0))</f>
        <v>157.86173184357543</v>
      </c>
      <c r="LP11" s="7">
        <v>1270281.25</v>
      </c>
      <c r="LQ11" s="7">
        <f>LP11/INDEX(Exchange_rate5,MATCH('Food Items CMB_Sorghum'!$A11,Exch_regions1,0),MATCH('Food Items CMB_Sorghum'!LP$1,exch_month8,0))</f>
        <v>135.13630319148936</v>
      </c>
      <c r="LR11" s="7">
        <v>1271591.75</v>
      </c>
      <c r="LS11" s="7">
        <f>LR11/INDEX(Exchange_rate6,MATCH('Food Items CMB_Sorghum'!$A11,Exch_regions1,0),MATCH('Food Items CMB_Sorghum'!LR$1,exch_month9,0))</f>
        <v>129.35826551373347</v>
      </c>
      <c r="LT11" s="7">
        <v>1401471.875</v>
      </c>
      <c r="LU11" s="7">
        <f>LT11/INDEX(Exchange_rate7,MATCH('Food Items CMB_Sorghum'!$A11,Exch_regions1,0),MATCH('Food Items CMB_Sorghum'!LT$1,exch_month10,0))</f>
        <v>139.97222222222223</v>
      </c>
      <c r="LV11" s="7">
        <v>1373343.75</v>
      </c>
      <c r="LW11" s="7">
        <f>LV11/INDEX(exchange_rates8,MATCH('Food Items CMB_Sorghum'!$A11,Exch_regions1,0),MATCH('Food Items CMB_Sorghum'!LV$1,exch_month11,0))</f>
        <v>137.33437499999999</v>
      </c>
      <c r="LX11" s="7">
        <v>1362100</v>
      </c>
      <c r="LY11" s="7">
        <f>LX11/INDEX(exchange_rates9,MATCH('Food Items CMB_Sorghum'!$A11,Exch_regions1,0),MATCH('Food Items CMB_Sorghum'!LX$1,exch_month12,0))</f>
        <v>136.89447236180905</v>
      </c>
      <c r="LZ11" s="7">
        <v>1367678.125</v>
      </c>
      <c r="MA11" s="7">
        <f>LZ11/INDEX(exchange_rates10,MATCH('Food Items CMB_Sorghum'!$A11,Exch_regions1,0),MATCH('Food Items CMB_Sorghum'!LZ$1,exch_month13,0))</f>
        <v>139.55899234693877</v>
      </c>
      <c r="MB11" s="7">
        <v>1374037.75</v>
      </c>
      <c r="MC11" s="7">
        <f>MB11/INDEX(exchange_rates11,MATCH('Food Items CMB_Sorghum'!$A11,Exch_regions1,0),MATCH('Food Items CMB_Sorghum'!MB$1,exch_month14,0))</f>
        <v>140.84749628414741</v>
      </c>
      <c r="MD11" s="7">
        <v>1416412.5</v>
      </c>
      <c r="ME11" s="7">
        <f>MD11/INDEX(exchange_rates12,MATCH('Food Items CMB_Sorghum'!$A11,Exch_regions1,0),MATCH('Food Items CMB_Sorghum'!MD$1,exch_month15,0))</f>
        <v>138.66005873715125</v>
      </c>
      <c r="MF11" s="7">
        <v>1453906.25</v>
      </c>
      <c r="MG11" s="7">
        <f>MF11/INDEX(exchange_rates13,MATCH('Food Items CMB_Sorghum'!$A11,Exch_regions1,0),MATCH('Food Items CMB_Sorghum'!MF$1,exch_month16,0))</f>
        <v>145.390625</v>
      </c>
      <c r="MH11" s="7">
        <v>1457343.75</v>
      </c>
      <c r="MI11" s="7">
        <f>MH11/INDEX(exchange_rates14,MATCH('Food Items CMB_Sorghum'!$A11,Exch_regions1,0),MATCH('Food Items CMB_Sorghum'!MH$1,exch_month17,0))</f>
        <v>142.52750611246944</v>
      </c>
      <c r="MJ11" s="7">
        <v>1424000</v>
      </c>
      <c r="MK11" s="7">
        <f>MJ11/INDEX(exchange_rates15,MATCH('Food Items CMB_Sorghum'!$A11,Exch_regions1,0),MATCH('Food Items CMB_Sorghum'!MJ$1,exch_month18,0))</f>
        <v>139.60784313725489</v>
      </c>
      <c r="ML11" s="7">
        <v>1490803.5714750001</v>
      </c>
      <c r="MM11" s="7">
        <f>ML11/INDEX(exchange_rates16,MATCH('Food Items CMB_Sorghum'!$A11,Exch_regions1,0),MATCH('Food Items CMB_Sorghum'!ML$1,exch_month19,0))</f>
        <v>149.08035714750002</v>
      </c>
      <c r="MN11" s="7">
        <v>1478718.75</v>
      </c>
      <c r="MO11" s="7">
        <f>MN11/INDEX(exchange_rates17,MATCH('Food Items CMB_Sorghum'!$A11,Exch_regions1,0),MATCH('Food Items CMB_Sorghum'!MN$1,exch_month20,0))</f>
        <v>147.87187499999999</v>
      </c>
      <c r="MP11" s="7">
        <v>1480330.5556000001</v>
      </c>
      <c r="MQ11" s="7">
        <f>MP11/INDEX(exchange_rates18,MATCH('Food Items CMB_Sorghum'!$A11,Exch_regions1,0),MATCH('Food Items CMB_Sorghum'!MP$1,exch_month21,0))</f>
        <v>148.03305556000001</v>
      </c>
      <c r="MR11" s="7">
        <v>1526390.625</v>
      </c>
      <c r="MS11" s="7">
        <f>MR11/INDEX(exchange_rates19,MATCH('Food Items CMB_Sorghum'!$A11,Exch_regions1,0),MATCH('Food Items CMB_Sorghum'!MR$1,exch_month22,0))</f>
        <v>152.63906249999999</v>
      </c>
      <c r="MT11" s="40">
        <f t="shared" si="0"/>
        <v>1135958.75</v>
      </c>
      <c r="MU11" s="40">
        <f t="shared" si="0"/>
        <v>128.52018722161463</v>
      </c>
    </row>
    <row r="12" spans="1:359" x14ac:dyDescent="0.25">
      <c r="A12" s="14" t="s">
        <v>8</v>
      </c>
      <c r="B12" s="7">
        <v>1450666.6666666667</v>
      </c>
      <c r="C12" s="8">
        <f t="array" ref="C12">B12/INDEX(Exch_rates,MATCH($A12,Exch_regions2,0),MATCH(B$1,Exch_months2,0))</f>
        <v>47.995588640749936</v>
      </c>
      <c r="D12" s="7">
        <v>1516541.6666666667</v>
      </c>
      <c r="E12" s="8">
        <f t="array" ref="E12">D12/INDEX(Exch_rates,MATCH($A12,Exch_regions2,0),MATCH(D$1,Exch_months2,0))</f>
        <v>50.532018281880838</v>
      </c>
      <c r="F12" s="7">
        <v>1605229.1666666667</v>
      </c>
      <c r="G12" s="8">
        <f t="array" ref="G12">F12/INDEX(Exch_rates,MATCH($A12,Exch_regions2,0),MATCH(F$1,Exch_months2,0))</f>
        <v>52.565834356665306</v>
      </c>
      <c r="H12" s="7">
        <v>1738937.5</v>
      </c>
      <c r="I12" s="8">
        <f t="array" ref="I12">H12/INDEX(Exch_rates,MATCH($A12,Exch_regions2,0),MATCH(H$1,Exch_months2,0))</f>
        <v>55.55710862619808</v>
      </c>
      <c r="J12" s="7">
        <v>1838833.3333333333</v>
      </c>
      <c r="K12" s="8">
        <f t="array" ref="K12">J12/INDEX(Exch_rates,MATCH($A12,Exch_regions2,0),MATCH(J$1,Exch_months2,0))</f>
        <v>56.49257552483359</v>
      </c>
      <c r="L12" s="7">
        <v>1862166.6666666667</v>
      </c>
      <c r="M12" s="8">
        <f t="array" ref="M12">L12/INDEX(Exch_rates,MATCH($A12,Exch_regions2,0),MATCH(L$1,Exch_months2,0))</f>
        <v>57.012374027299401</v>
      </c>
      <c r="N12" s="7">
        <v>1689583.3333333333</v>
      </c>
      <c r="O12" s="8">
        <f t="array" ref="O12">N12/INDEX(Exch_rates,MATCH($A12,Exch_regions2,0),MATCH(N$1,Exch_months2,0))</f>
        <v>53.958749168330002</v>
      </c>
      <c r="P12" s="7">
        <v>1472866.6666666667</v>
      </c>
      <c r="Q12" s="8">
        <f t="array" ref="Q12">P12/INDEX(Exch_rates,MATCH($A12,Exch_regions2,0),MATCH(P$1,Exch_months2,0))</f>
        <v>48.802739120830573</v>
      </c>
      <c r="R12" s="7">
        <v>1397416.6666666667</v>
      </c>
      <c r="S12" s="8">
        <f t="array" ref="S12">R12/INDEX(Exch_rates,MATCH($A12,Exch_regions2,0),MATCH(R$1,Exch_months2,0))</f>
        <v>46.580555555555556</v>
      </c>
      <c r="T12" s="7">
        <v>1463041.6666666667</v>
      </c>
      <c r="U12" s="8">
        <f t="array" ref="U12">T12/INDEX(Exch_rates,MATCH($A12,Exch_regions2,0),MATCH(T$1,Exch_months2,0))</f>
        <v>51.903917220990394</v>
      </c>
      <c r="V12" s="7">
        <v>1319041.6666666667</v>
      </c>
      <c r="W12" s="8">
        <f t="array" ref="W12">V12/INDEX(Exch_rates,MATCH($A12,Exch_regions2,0),MATCH(V$1,Exch_months2,0))</f>
        <v>52.630091438071489</v>
      </c>
      <c r="X12" s="7">
        <v>1331416.6666666667</v>
      </c>
      <c r="Y12" s="8">
        <f t="array" ref="Y12">X12/INDEX(Exch_rates,MATCH($A12,Exch_regions2,0),MATCH(X$1,Exch_months2,0))</f>
        <v>51.957723577235775</v>
      </c>
      <c r="Z12" s="15">
        <v>1044625</v>
      </c>
      <c r="AA12" s="8">
        <f t="array" ref="AA12">Z12/INDEX(Exch_rates,MATCH($A12,Exch_regions2,0),MATCH(Z$1,Exch_months2,0))</f>
        <v>40.274698795180726</v>
      </c>
      <c r="AB12" s="7">
        <v>1013341.6666666666</v>
      </c>
      <c r="AC12" s="8">
        <f t="array" ref="AC12">AB12/INDEX(Exch_rates,MATCH($A12,Exch_regions2,0),MATCH(AB$1,Exch_months2,0))</f>
        <v>39.506497725795967</v>
      </c>
      <c r="AD12" s="7">
        <v>950333.33333333337</v>
      </c>
      <c r="AE12" s="8">
        <f t="array" ref="AE12">AD12/INDEX(Exch_rates,MATCH($A12,Exch_regions2,0),MATCH(AD$1,Exch_months2,0))</f>
        <v>39.638512339242268</v>
      </c>
      <c r="AF12" s="7">
        <v>884083.33333333337</v>
      </c>
      <c r="AG12" s="8">
        <f t="array" ref="AG12">AF12/INDEX(Exch_rates,MATCH($A12,Exch_regions2,0),MATCH(AF$1,Exch_months2,0))</f>
        <v>37.20497983517447</v>
      </c>
      <c r="AH12" s="7">
        <v>969916.66666666663</v>
      </c>
      <c r="AI12" s="8">
        <f t="array" ref="AI12">AH12/INDEX(Exch_rates,MATCH($A12,Exch_regions2,0),MATCH(AH$1,Exch_months2,0))</f>
        <v>41.538187009279085</v>
      </c>
      <c r="AJ12" s="7">
        <v>984125</v>
      </c>
      <c r="AK12" s="8">
        <f t="array" ref="AK12">AJ12/INDEX(Exch_rates,MATCH($A12,Exch_regions2,0),MATCH(AJ$1,Exch_months2,0))</f>
        <v>41.922257720979765</v>
      </c>
      <c r="AL12" s="7">
        <v>1063750</v>
      </c>
      <c r="AM12" s="8">
        <f t="array" ref="AM12">AL12/INDEX(Exch_rates,MATCH($A12,Exch_regions2,0),MATCH(AL$1,Exch_months2,0))</f>
        <v>47.383073496659243</v>
      </c>
      <c r="AN12" s="7">
        <v>1197416.6666666667</v>
      </c>
      <c r="AO12" s="8">
        <f t="array" ref="AO12">AN12/INDEX(Exch_rates,MATCH($A12,Exch_regions2,0),MATCH(AN$1,Exch_months2,0))</f>
        <v>52.983038348082601</v>
      </c>
      <c r="AP12" s="7">
        <v>1244000</v>
      </c>
      <c r="AQ12" s="8">
        <f t="array" ref="AQ12">AP12/INDEX(Exch_rates,MATCH($A12,Exch_regions2,0),MATCH(AP$1,Exch_months2,0))</f>
        <v>55.862409627733619</v>
      </c>
      <c r="AR12" s="7">
        <v>1167433.3333333333</v>
      </c>
      <c r="AS12" s="8">
        <f t="array" ref="AS12">AR12/INDEX(Exch_rates,MATCH($A12,Exch_regions2,0),MATCH(AR$1,Exch_months2,0))</f>
        <v>52.658246880168392</v>
      </c>
      <c r="AT12" s="7">
        <v>1102187.5</v>
      </c>
      <c r="AU12" s="8">
        <f t="array" ref="AU12">AT12/INDEX(Exch_rates,MATCH($A12,Exch_regions2,0),MATCH(AT$1,Exch_months2,0))</f>
        <v>49.013340744858255</v>
      </c>
      <c r="AV12" s="7">
        <v>1131033.3333333333</v>
      </c>
      <c r="AW12" s="8">
        <f t="array" ref="AW12">AV12/INDEX(Exch_rates,MATCH($A12,Exch_regions2,0),MATCH(AV$1,Exch_months2,0))</f>
        <v>50.156688839615668</v>
      </c>
      <c r="AX12" s="7">
        <v>1097750</v>
      </c>
      <c r="AY12" s="8">
        <f t="array" ref="AY12">AX12/INDEX(Exch_rates,MATCH($A12,Exch_regions2,0),MATCH(AX$1,Exch_months2,0))</f>
        <v>48.573008849557525</v>
      </c>
      <c r="AZ12" s="7">
        <v>1028062.5</v>
      </c>
      <c r="BA12" s="8">
        <f t="array" ref="BA12">AZ12/INDEX(Exch_rates,MATCH($A12,Exch_regions2,0),MATCH(AZ$1,Exch_months2,0))</f>
        <v>48.955357142857146</v>
      </c>
      <c r="BB12" s="7">
        <v>1112854.1666666667</v>
      </c>
      <c r="BC12" s="8">
        <f t="array" ref="BC12">BB12/INDEX(Exch_rates,MATCH($A12,Exch_regions2,0),MATCH(BB$1,Exch_months2,0))</f>
        <v>52.308068938503723</v>
      </c>
      <c r="BD12" s="7">
        <v>1048833.3333333333</v>
      </c>
      <c r="BE12" s="8">
        <f t="array" ref="BE12">BD12/INDEX(Exch_rates,MATCH($A12,Exch_regions2,0),MATCH(BD$1,Exch_months2,0))</f>
        <v>48.925170068027207</v>
      </c>
      <c r="BF12" s="7">
        <v>839000</v>
      </c>
      <c r="BG12" s="8">
        <f t="array" ref="BG12">BF12/INDEX(Exch_rates,MATCH($A12,Exch_regions2,0),MATCH(BF$1,Exch_months2,0))</f>
        <v>38.136363636363633</v>
      </c>
      <c r="BH12" s="7">
        <v>823479.16666666663</v>
      </c>
      <c r="BI12" s="8">
        <f t="array" ref="BI12">BH12/INDEX(Exch_rates,MATCH($A12,Exch_regions2,0),MATCH(BH$1,Exch_months2,0))</f>
        <v>35.135111111111108</v>
      </c>
      <c r="BJ12" s="7">
        <v>826416.66666666663</v>
      </c>
      <c r="BK12" s="8">
        <f t="array" ref="BK12">BJ12/INDEX(Exch_rates,MATCH($A12,Exch_regions2,0),MATCH(BJ$1,Exch_months2,0))</f>
        <v>32.729372937293725</v>
      </c>
      <c r="BL12" s="7">
        <v>955208.33333333337</v>
      </c>
      <c r="BM12" s="8">
        <f t="array" ref="BM12">BL12/INDEX(Exch_rates,MATCH($A12,Exch_regions2,0),MATCH(BL$1,Exch_months2,0))</f>
        <v>42.453703703703702</v>
      </c>
      <c r="BN12" s="7">
        <v>1006083.3333333334</v>
      </c>
      <c r="BO12" s="8">
        <f t="array" ref="BO12">BN12/INDEX(Exch_rates,MATCH($A12,Exch_regions2,0),MATCH(BN$1,Exch_months2,0))</f>
        <v>49.017458384084449</v>
      </c>
      <c r="BP12" s="7">
        <v>961500</v>
      </c>
      <c r="BQ12" s="8">
        <f t="array" ref="BQ12">BP12/INDEX(Exch_rates,MATCH($A12,Exch_regions2,0),MATCH(BP$1,Exch_months2,0))</f>
        <v>45.785714285714285</v>
      </c>
      <c r="BR12" s="7">
        <v>1007645.8333333334</v>
      </c>
      <c r="BS12" s="8">
        <f t="array" ref="BS12">BR12/INDEX(Exch_rates,MATCH($A12,Exch_regions2,0),MATCH(BR$1,Exch_months2,0))</f>
        <v>49.364155950193918</v>
      </c>
      <c r="BT12" s="7">
        <v>1037729.1666666666</v>
      </c>
      <c r="BU12" s="8">
        <f t="array" ref="BU12">BT12/INDEX(Exch_rates,MATCH($A12,Exch_regions2,0),MATCH(BT$1,Exch_months2,0))</f>
        <v>50.011044176706825</v>
      </c>
      <c r="BV12" s="7">
        <v>979500</v>
      </c>
      <c r="BW12" s="8">
        <f t="array" ref="BW12">BV12/INDEX(Exch_rates,MATCH($A12,Exch_regions2,0),MATCH(BV$1,Exch_months2,0))</f>
        <v>47.955936352509177</v>
      </c>
      <c r="BX12" s="7">
        <v>972416.66666666663</v>
      </c>
      <c r="BY12" s="8">
        <f t="array" ref="BY12">BX12/INDEX(Exch_rates,MATCH($A12,Exch_regions2,0),MATCH(BX$1,Exch_months2,0))</f>
        <v>49.236286919831223</v>
      </c>
      <c r="BZ12" s="7">
        <v>1086625</v>
      </c>
      <c r="CA12" s="8">
        <f t="array" ref="CA12">BZ12/INDEX(Exch_rates,MATCH($A12,Exch_regions2,0),MATCH(BZ$1,Exch_months2,0))</f>
        <v>53.993788819875775</v>
      </c>
      <c r="CB12" s="7">
        <v>1310066.6666666667</v>
      </c>
      <c r="CC12" s="8">
        <f t="array" ref="CC12">CB12/INDEX(Exch_rates,MATCH($A12,Exch_regions2,0),MATCH(CB$1,Exch_months2,0))</f>
        <v>65.915303983228512</v>
      </c>
      <c r="CD12" s="7">
        <v>1576854.1666666667</v>
      </c>
      <c r="CE12" s="8">
        <f t="array" ref="CE12">CD12/INDEX(Exch_rates,MATCH($A12,Exch_regions2,0),MATCH(CD$1,Exch_months2,0))</f>
        <v>77.391615541922292</v>
      </c>
      <c r="CF12" s="7">
        <v>1498250</v>
      </c>
      <c r="CG12" s="8">
        <f t="array" ref="CG12">CF12/INDEX(Exch_rates,MATCH($A12,Exch_regions2,0),MATCH(CF$1,Exch_months2,0))</f>
        <v>74.912499999999994</v>
      </c>
      <c r="CH12" s="7">
        <v>1500291.6666666667</v>
      </c>
      <c r="CI12" s="8">
        <f t="array" ref="CI12">CH12/INDEX(Exch_rates,MATCH($A12,Exch_regions2,0),MATCH(CH$1,Exch_months2,0))</f>
        <v>75.014583333333334</v>
      </c>
      <c r="CJ12" s="7">
        <v>1462250</v>
      </c>
      <c r="CK12" s="8">
        <f t="array" ref="CK12">CJ12/INDEX(Exch_rates,MATCH($A12,Exch_regions2,0),MATCH(CJ$1,Exch_months2,0))</f>
        <v>72.658385093167695</v>
      </c>
      <c r="CL12" s="7">
        <v>1571783.3333333333</v>
      </c>
      <c r="CM12" s="8">
        <f t="array" ref="CM12">CL12/INDEX(Exch_rates,MATCH($A12,Exch_regions2,0),MATCH(CL$1,Exch_months2,0))</f>
        <v>74.140723270440247</v>
      </c>
      <c r="CN12" s="7">
        <v>1607583.3333333333</v>
      </c>
      <c r="CO12" s="8">
        <f t="array" ref="CO12">CN12/INDEX(Exch_rates,MATCH($A12,Exch_regions2,0),MATCH(CN$1,Exch_months2,0))</f>
        <v>75.874139626352019</v>
      </c>
      <c r="CP12" s="7">
        <v>1516541.6666666667</v>
      </c>
      <c r="CQ12" s="8">
        <f t="array" ref="CQ12">CP12/INDEX(Exch_rates,MATCH($A12,Exch_regions2,0),MATCH(CP$1,Exch_months2,0))</f>
        <v>71.366666666666674</v>
      </c>
      <c r="CR12" s="7">
        <v>1612700</v>
      </c>
      <c r="CS12" s="8">
        <f t="array" ref="CS12">CR12/INDEX(Exch_rates,MATCH($A12,Exch_regions2,0),MATCH(CR$1,Exch_months2,0))</f>
        <v>76.612826603325416</v>
      </c>
      <c r="CT12" s="7">
        <v>1370708.3333333333</v>
      </c>
      <c r="CU12" s="8">
        <f t="array" ref="CU12">CT12/INDEX(Exch_rates,MATCH($A12,Exch_regions2,0),MATCH(CT$1,Exch_months2,0))</f>
        <v>63.605955143078113</v>
      </c>
      <c r="CV12" s="7">
        <v>1396020.8333333333</v>
      </c>
      <c r="CW12" s="8">
        <f t="array" ref="CW12">CV12/INDEX(Exch_rates,MATCH($A12,Exch_regions2,0),MATCH(CV$1,Exch_months2,0))</f>
        <v>64.184865900383144</v>
      </c>
      <c r="CX12" s="7">
        <v>1279766.6666666667</v>
      </c>
      <c r="CY12" s="8">
        <f t="array" ref="CY12">CX12/INDEX(Exch_rates,MATCH($A12,Exch_regions2,0),MATCH(CX$1,Exch_months2,0))</f>
        <v>58.436834094368344</v>
      </c>
      <c r="CZ12" s="7">
        <v>1814979.1666666667</v>
      </c>
      <c r="DA12" s="8">
        <f t="array" ref="DA12">CZ12/INDEX(Exch_rates,MATCH($A12,Exch_regions2,0),MATCH(CZ$1,Exch_months2,0))</f>
        <v>82.499053030303031</v>
      </c>
      <c r="DB12" s="7">
        <v>1828583.3333333333</v>
      </c>
      <c r="DC12" s="8">
        <f t="array" ref="DC12">DB12/INDEX(Exch_rates,MATCH($A12,Exch_regions2,0),MATCH(DB$1,Exch_months2,0))</f>
        <v>84.396153846153837</v>
      </c>
      <c r="DD12" s="7">
        <v>1767866.6666666667</v>
      </c>
      <c r="DE12" s="8">
        <f t="array" ref="DE12">DD12/INDEX(Exch_rates,MATCH($A12,Exch_regions2,0),MATCH(DD$1,Exch_months2,0))</f>
        <v>82.868750000000006</v>
      </c>
      <c r="DF12" s="7">
        <v>1679458.3333333333</v>
      </c>
      <c r="DG12" s="8">
        <f t="array" ref="DG12">DF12/INDEX(Exch_rates,MATCH($A12,Exch_regions2,0),MATCH(DF$1,Exch_months2,0))</f>
        <v>78.724609375</v>
      </c>
      <c r="DH12" s="7">
        <v>1429433.3333333333</v>
      </c>
      <c r="DI12" s="8">
        <f t="array" ref="DI12">DH12/INDEX(Exch_rates,MATCH($A12,Exch_regions2,0),MATCH(DH$1,Exch_months2,0))</f>
        <v>67.85284810126582</v>
      </c>
      <c r="DJ12" s="7">
        <v>1386875</v>
      </c>
      <c r="DK12" s="8">
        <f t="array" ref="DK12">DJ12/INDEX(Exch_rates,MATCH($A12,Exch_regions2,0),MATCH(DJ$1,Exch_months2,0))</f>
        <v>65.780632411067202</v>
      </c>
      <c r="DL12" s="7">
        <v>1459187.5</v>
      </c>
      <c r="DM12" s="8">
        <f t="array" ref="DM12">DL12/INDEX(Exch_rates,MATCH($A12,Exch_regions2,0),MATCH(DL$1,Exch_months2,0))</f>
        <v>68.3994140625</v>
      </c>
      <c r="DN12" s="7">
        <v>1451166.6666666667</v>
      </c>
      <c r="DO12" s="8">
        <f t="array" ref="DO12">DN12/INDEX(Exch_rates,MATCH($A12,Exch_regions2,0),MATCH(DN$1,Exch_months2,0))</f>
        <v>66.087286527514237</v>
      </c>
      <c r="DP12" s="7">
        <v>1392179.1666666667</v>
      </c>
      <c r="DQ12" s="8">
        <f t="array" ref="DQ12">DP12/INDEX(Exch_rates,MATCH($A12,Exch_regions2,0),MATCH(DP$1,Exch_months2,0))</f>
        <v>63.280871212121212</v>
      </c>
      <c r="DR12" s="7">
        <v>1398458.3333333333</v>
      </c>
      <c r="DS12" s="8">
        <f t="array" ref="DS12">DR12/INDEX(Exch_rates,MATCH($A12,Exch_regions2,0),MATCH(DR$1,Exch_months2,0))</f>
        <v>62.153703703703698</v>
      </c>
      <c r="DT12" s="7">
        <v>1375316.6666666667</v>
      </c>
      <c r="DU12" s="8">
        <f t="array" ref="DU12">DT12/INDEX(Exch_rates,MATCH($A12,Exch_regions2,0),MATCH(DT$1,Exch_months2,0))</f>
        <v>60.409224011713029</v>
      </c>
      <c r="DV12" s="7">
        <v>1354916.6666666667</v>
      </c>
      <c r="DW12" s="8">
        <f t="array" ref="DW12">DV12/INDEX(Exch_rates,MATCH($A12,Exch_regions2,0),MATCH(DV$1,Exch_months2,0))</f>
        <v>59.556776556776562</v>
      </c>
      <c r="DX12" s="7">
        <v>1404125</v>
      </c>
      <c r="DY12" s="8">
        <f t="array" ref="DY12">DX12/INDEX(Exch_rates,MATCH($A12,Exch_regions2,0),MATCH(DX$1,Exch_months2,0))</f>
        <v>62.405555555555559</v>
      </c>
      <c r="DZ12" s="7">
        <v>1389666.6666666667</v>
      </c>
      <c r="EA12" s="8">
        <f t="array" ref="EA12">DZ12/INDEX(Exch_rates,MATCH($A12,Exch_regions2,0),MATCH(DZ$1,Exch_months2,0))</f>
        <v>58.718309859154928</v>
      </c>
      <c r="EB12" s="7">
        <v>1502125</v>
      </c>
      <c r="EC12" s="8">
        <f t="array" ref="EC12">EB12/INDEX(Exch_rates,MATCH($A12,Exch_regions2,0),MATCH(EB$1,Exch_months2,0))</f>
        <v>65.309782608695656</v>
      </c>
      <c r="ED12" s="7">
        <v>1563875</v>
      </c>
      <c r="EE12" s="8">
        <f t="array" ref="EE12">ED12/INDEX(Exch_rates,MATCH($A12,Exch_regions2,0),MATCH(ED$1,Exch_months2,0))</f>
        <v>67.994565217391298</v>
      </c>
      <c r="EF12" s="7">
        <v>1528100</v>
      </c>
      <c r="EG12" s="8">
        <f t="array" ref="EG12">EF12/INDEX(Exch_rates,MATCH($A12,Exch_regions2,0),MATCH(EF$1,Exch_months2,0))</f>
        <v>65.490000000000009</v>
      </c>
      <c r="EH12" s="7">
        <v>1558666.6666666667</v>
      </c>
      <c r="EI12" s="8">
        <f t="array" ref="EI12">EH12/INDEX(Exch_rates,MATCH($A12,Exch_regions2,0),MATCH(EH$1,Exch_months2,0))</f>
        <v>66.800000000000011</v>
      </c>
      <c r="EJ12" s="7">
        <v>1601316.6666666667</v>
      </c>
      <c r="EK12" s="8">
        <f t="array" ref="EK12">EJ12/INDEX(Exch_rates,MATCH($A12,Exch_regions2,0),MATCH(EJ$1,Exch_months2,0))</f>
        <v>66.592043249237591</v>
      </c>
      <c r="EL12" s="7">
        <v>1742479.1666666667</v>
      </c>
      <c r="EM12" s="8">
        <f t="array" ref="EM12">EL12/INDEX(Exch_rates,MATCH($A12,Exch_regions2,0),MATCH(EL$1,Exch_months2,0))</f>
        <v>71.756177076183945</v>
      </c>
      <c r="EN12" s="7">
        <v>2041141.6666666667</v>
      </c>
      <c r="EO12" s="8">
        <f t="array" ref="EO12">EN12/INDEX(Exch_rates,MATCH($A12,Exch_regions2,0),MATCH(EN$1,Exch_months2,0))</f>
        <v>83.882534246575347</v>
      </c>
      <c r="EP12" s="7">
        <v>2053166.6666666667</v>
      </c>
      <c r="EQ12" s="8">
        <f t="array" ref="EQ12">EP12/INDEX(Exch_rates,MATCH($A12,Exch_regions2,0),MATCH(EP$1,Exch_months2,0))</f>
        <v>81.046052631578959</v>
      </c>
      <c r="ER12" s="7">
        <v>2068000</v>
      </c>
      <c r="ES12" s="8">
        <f t="array" ref="ES12">ER12/INDEX(Exch_rates,MATCH($A12,Exch_regions2,0),MATCH(ER$1,Exch_months2,0))</f>
        <v>83.555555555555557</v>
      </c>
      <c r="ET12" s="7">
        <v>2176772.5</v>
      </c>
      <c r="EU12" s="8">
        <f t="array" ref="EU12">ET12/INDEX(Exch_rates,MATCH($A12,Exch_regions2,0),MATCH(ET$1,Exch_months2,0))</f>
        <v>88.24753378378378</v>
      </c>
      <c r="EV12" s="7">
        <v>2246559.1666666665</v>
      </c>
      <c r="EW12" s="8">
        <f t="array" ref="EW12">EV12/INDEX(Exch_rates,MATCH($A12,Exch_regions2,0),MATCH(EV$1,Exch_months2,0))</f>
        <v>91.076722972972959</v>
      </c>
      <c r="EX12" s="19">
        <v>2305566.6666666665</v>
      </c>
      <c r="EY12" s="8">
        <f t="array" ref="EY12">EX12/INDEX(Exch_rates,MATCH($A12,Exch_regions2,0),MATCH(EX$1,Exch_months2,0))</f>
        <v>94.749315068493146</v>
      </c>
      <c r="EZ12" s="19">
        <v>2426279.1666666665</v>
      </c>
      <c r="FA12" s="8">
        <f t="array" ref="FA12">EZ12/INDEX(Exch_rates,MATCH($A12,Exch_regions2,0),MATCH(EZ$1,Exch_months2,0))</f>
        <v>99.710102739726025</v>
      </c>
      <c r="FB12" s="19">
        <v>2260516.6666666665</v>
      </c>
      <c r="FC12" s="8">
        <f t="array" ref="FC12">FB12/INDEX(Exch_rates,MATCH($A12,Exch_regions2,0),MATCH(FB$1,Exch_months2,0))</f>
        <v>100.31878698224853</v>
      </c>
      <c r="FD12" s="19">
        <v>2195479.1666666665</v>
      </c>
      <c r="FE12" s="8">
        <f t="array" ref="FE12">FD12/INDEX(Exch_rates,MATCH($A12,Exch_regions2,0),MATCH(FD$1,Exch_months2,0))</f>
        <v>94.091964285714283</v>
      </c>
      <c r="FF12" s="19">
        <v>2163166.6666666665</v>
      </c>
      <c r="FG12" s="8">
        <f t="array" ref="FG12">FF12/INDEX(Exch_rates,MATCH($A12,Exch_regions2,0),MATCH(FF$1,Exch_months2,0))</f>
        <v>92.707142857142856</v>
      </c>
      <c r="FH12" s="19">
        <v>2128600</v>
      </c>
      <c r="FI12" s="8">
        <f t="array" ref="FI12">FH12/INDEX(Exch_rates,MATCH($A12,Exch_regions2,0),MATCH(FH$1,Exch_months2,0))</f>
        <v>87.23770491803279</v>
      </c>
      <c r="FJ12" s="19">
        <v>2016895.8333333333</v>
      </c>
      <c r="FK12" s="8">
        <f t="array" ref="FK12">FJ12/INDEX(Exch_rates,MATCH($A12,Exch_regions2,0),MATCH(FJ$1,Exch_months2,0))</f>
        <v>82.886130136986296</v>
      </c>
      <c r="FL12" s="19">
        <v>1977937.5</v>
      </c>
      <c r="FM12" s="8">
        <f t="array" ref="FM12">FL12/INDEX(Exch_rates,MATCH($A12,Exch_regions2,0),MATCH(FL$1,Exch_months2,0))</f>
        <v>83.281578947368416</v>
      </c>
      <c r="FN12" s="19">
        <v>1987650</v>
      </c>
      <c r="FO12" s="8">
        <f t="array" ref="FO12">FN12/INDEX(Exch_rates,MATCH($A12,Exch_regions2,0),MATCH(FN$1,Exch_months2,0))</f>
        <v>81.90865384615384</v>
      </c>
      <c r="FP12" s="19">
        <v>1995208.3333333333</v>
      </c>
      <c r="FQ12" s="8">
        <f t="array" ref="FQ12">FP12/INDEX(Exch_rates,MATCH($A12,Exch_regions2,0),MATCH(FP$1,Exch_months2,0))</f>
        <v>80.886824324324323</v>
      </c>
      <c r="FR12" s="19">
        <v>2027270.8333333333</v>
      </c>
      <c r="FS12" s="8">
        <f t="array" ref="FS12">FR12/INDEX(Exch_rates,MATCH($A12,Exch_regions2,0),MATCH(FR$1,Exch_months2,0))</f>
        <v>81.090833333333336</v>
      </c>
      <c r="FT12" s="19">
        <v>2094100</v>
      </c>
      <c r="FU12" s="8">
        <f t="array" ref="FU12">FT12/INDEX(Exch_rates,MATCH($A12,Exch_regions2,0),MATCH(FT$1,Exch_months2,0))</f>
        <v>84.667115902964966</v>
      </c>
      <c r="FV12" s="19">
        <v>2105750</v>
      </c>
      <c r="FW12" s="8">
        <f t="array" ref="FW12">FV12/INDEX(Exch_rates,MATCH($A12,Exch_regions2,0),MATCH(FV$1,Exch_months2,0))</f>
        <v>85.368243243243242</v>
      </c>
      <c r="FX12" s="19">
        <v>1968604.1666666667</v>
      </c>
      <c r="FY12" s="8">
        <f t="array" ref="FY12">FX12/INDEX(Exch_rates,MATCH($A12,Exch_regions2,0),MATCH(FX$1,Exch_months2,0))</f>
        <v>74.286949685534594</v>
      </c>
      <c r="FZ12" s="19">
        <v>1823416.6666666667</v>
      </c>
      <c r="GA12" s="8">
        <f t="array" ref="GA12">FZ12/INDEX(Exch_rates,MATCH($A12,Exch_regions2,0),MATCH(FZ$1,Exch_months2,0))</f>
        <v>68.549498746867172</v>
      </c>
      <c r="GB12" s="19">
        <v>1640291.6666666667</v>
      </c>
      <c r="GC12" s="8">
        <f t="array" ref="GC12">GB12/INDEX(Exch_rates,MATCH($A12,Exch_regions2,0),MATCH(GB$1,Exch_months2,0))</f>
        <v>62.487301587301587</v>
      </c>
      <c r="GD12" s="19">
        <v>1717375</v>
      </c>
      <c r="GE12" s="8">
        <f t="array" ref="GE12">GD12/INDEX(Exch_rates,MATCH($A12,Exch_regions2,0),MATCH(GD$1,Exch_months2,0))</f>
        <v>66.052884615384613</v>
      </c>
      <c r="GF12" s="19">
        <v>1725366.6666666667</v>
      </c>
      <c r="GG12" s="8">
        <f t="array" ref="GG12">GF12/INDEX(Exch_rates,MATCH($A12,Exch_regions2,0),MATCH(GF$1,Exch_months2,0))</f>
        <v>66.360256410256412</v>
      </c>
      <c r="GH12" s="19">
        <v>1598520.8333333333</v>
      </c>
      <c r="GI12" s="8">
        <f t="array" ref="GI12">GH12/INDEX(Exch_rates,MATCH($A12,Exch_regions2,0),MATCH(GH$1,Exch_months2,0))</f>
        <v>61.481570512820511</v>
      </c>
      <c r="GJ12" s="19">
        <v>1757875</v>
      </c>
      <c r="GK12" s="8">
        <f t="array" ref="GK12">GJ12/INDEX(Exch_rates,MATCH($A12,Exch_regions2,0),MATCH(GJ$1,Exch_months2,0))</f>
        <v>67.61057692307692</v>
      </c>
      <c r="GL12" s="19">
        <v>1758083.3333333333</v>
      </c>
      <c r="GM12" s="8">
        <f t="array" ref="GM12">GL12/INDEX(Exch_rates,MATCH($A12,Exch_regions2,0),MATCH(GL$1,Exch_months2,0))</f>
        <v>66.552050473186114</v>
      </c>
      <c r="GN12" s="19">
        <v>1774166.6666666667</v>
      </c>
      <c r="GO12" s="8">
        <f t="array" ref="GO12">GN12/INDEX(Exch_rates,MATCH($A12,Exch_regions2,0),MATCH(GN$1,Exch_months2,0))</f>
        <v>66.53125</v>
      </c>
      <c r="GP12" s="19">
        <v>1837375</v>
      </c>
      <c r="GQ12" s="8">
        <f t="array" ref="GQ12">GP12/INDEX(Exch_rates,MATCH($A12,Exch_regions2,0),MATCH(GP$1,Exch_months2,0))</f>
        <v>68.901562499999997</v>
      </c>
      <c r="GR12" s="19">
        <v>1914878.3333333333</v>
      </c>
      <c r="GS12" s="8">
        <f t="array" ref="GS12">GR12/INDEX(Exch_rates,MATCH($A12,Exch_regions2,0),MATCH(GR$1,Exch_months2,0))</f>
        <v>70.921419753086411</v>
      </c>
      <c r="GT12" s="19">
        <v>1974562.5</v>
      </c>
      <c r="GU12" s="8">
        <f t="array" ref="GU12">GT12/INDEX(Exch_rates,MATCH($A12,Exch_regions2,0),MATCH(GT$1,Exch_months2,0))</f>
        <v>73.131944444444443</v>
      </c>
      <c r="GV12" s="19">
        <v>1977833.3333333333</v>
      </c>
      <c r="GW12" s="8">
        <f t="array" ref="GW12">GV12/INDEX(Exch_rates,MATCH($A12,Exch_regions2,0),MATCH(GV$1,Exch_months2,0))</f>
        <v>71.48795180722891</v>
      </c>
      <c r="GX12" s="19">
        <v>2168261.6666666665</v>
      </c>
      <c r="GY12" s="8">
        <f t="array" ref="GY12">GX12/INDEX(Exch_rates,MATCH($A12,Exch_regions2,0),MATCH(GX$1,Exch_months2,0))</f>
        <v>81.309812499999992</v>
      </c>
      <c r="GZ12" s="19">
        <v>2311402.5</v>
      </c>
      <c r="HA12" s="8">
        <f t="array" ref="HA12">GZ12/INDEX(Exch_rates,MATCH($A12,Exch_regions2,0),MATCH(GZ$1,Exch_months2,0))</f>
        <v>85.607500000000002</v>
      </c>
      <c r="HB12" s="19">
        <v>2397685</v>
      </c>
      <c r="HC12" s="8">
        <f t="array" ref="HC12">HB12/INDEX(Exch_rates,MATCH($A12,Exch_regions2,0),MATCH(HB$1,Exch_months2,0))</f>
        <v>88.258343558282206</v>
      </c>
      <c r="HD12" s="19">
        <v>2404643.3333333335</v>
      </c>
      <c r="HE12" s="8">
        <f t="array" ref="HE12">HD12/INDEX(Exch_rates,MATCH($A12,Exch_regions2,0),MATCH(HD$1,Exch_months2,0))</f>
        <v>88.514478527607366</v>
      </c>
      <c r="HF12" s="19">
        <v>2418185</v>
      </c>
      <c r="HG12" s="8">
        <f t="array" ref="HG12">HF12/INDEX(Exch_rates,MATCH($A12,Exch_regions2,0),MATCH(HF$1,Exch_months2,0))</f>
        <v>88.201276595744673</v>
      </c>
      <c r="HH12" s="19">
        <v>2110108.3333333335</v>
      </c>
      <c r="HI12" s="8">
        <f t="array" ref="HI12">HH12/INDEX(Exch_rates,MATCH($A12,Exch_regions2,0),MATCH(HH$1,Exch_months2,0))</f>
        <v>79.626729559748441</v>
      </c>
      <c r="HJ12" s="19">
        <v>1845291.6666666667</v>
      </c>
      <c r="HK12" s="8">
        <f t="array" ref="HK12">HJ12/INDEX(Exch_rates,MATCH($A12,Exch_regions2,0),MATCH(HJ$1,Exch_months2,0))</f>
        <v>68.768633540372676</v>
      </c>
      <c r="HL12" s="19">
        <v>1781083.3333333333</v>
      </c>
      <c r="HM12" s="8">
        <f t="array" ref="HM12">HL12/INDEX(Exch_rates,MATCH($A12,Exch_regions2,0),MATCH(HL$1,Exch_months2,0))</f>
        <v>66.375776397515523</v>
      </c>
      <c r="HN12" s="8">
        <v>1723166.6666666667</v>
      </c>
      <c r="HO12" s="8">
        <f t="array" ref="HO12">HN12/INDEX(Exch_rates,MATCH($A12,Exch_regions2,0),MATCH(HN$1,Exch_months2,0))</f>
        <v>64.618750000000006</v>
      </c>
      <c r="HP12" s="8">
        <v>2029229.1666666667</v>
      </c>
      <c r="HQ12" s="8">
        <f t="array" ref="HQ12">HP12/INDEX(Exch_rates,MATCH($A12,Exch_regions2,0),MATCH(HP$1,Exch_months2,0))</f>
        <v>74.240091463414643</v>
      </c>
      <c r="HR12" s="8">
        <v>1980687.5</v>
      </c>
      <c r="HS12" s="8">
        <f t="array" ref="HS12">HR12/INDEX(Exch_rates,MATCH($A12,Exch_regions2,0),MATCH(HR$1,Exch_months2,0))</f>
        <v>73.358796296296291</v>
      </c>
      <c r="HT12" s="8">
        <v>1956666.6666666667</v>
      </c>
      <c r="HU12" s="8">
        <f t="array" ref="HU12">HT12/INDEX(Exch_rates,MATCH($A12,Exch_regions2,0),MATCH(HT$1,Exch_months2,0))</f>
        <v>72.8287841191067</v>
      </c>
      <c r="HV12" s="8">
        <v>2021500</v>
      </c>
      <c r="HW12" s="8">
        <f t="array" ref="HW12">HV12/INDEX(Exch_rates,MATCH($A12,Exch_regions2,0),MATCH(HV$1,Exch_months2,0))</f>
        <v>75.14869888475836</v>
      </c>
      <c r="HX12" s="8">
        <v>2197628</v>
      </c>
      <c r="HY12" s="8">
        <f t="array" ref="HY12">HX12/INDEX(Exch_rates,MATCH($A12,Exch_regions2,0),MATCH(HX$1,Exch_months2,0))</f>
        <v>81.393629629629629</v>
      </c>
      <c r="HZ12" s="8">
        <v>2164437.5</v>
      </c>
      <c r="IA12" s="8">
        <f t="array" ref="IA12">HZ12/INDEX(Exch_rates,MATCH($A12,Exch_regions2,0),MATCH(HZ$1,Exch_months2,0))</f>
        <v>80.114898210980868</v>
      </c>
      <c r="IB12" s="8">
        <v>2202020.8333333335</v>
      </c>
      <c r="IC12" s="8">
        <f t="array" ref="IC12">IB12/INDEX(Exch_rates,MATCH($A12,Exch_regions2,0),MATCH(IB$1,Exch_months2,0))</f>
        <v>77.46775139255351</v>
      </c>
      <c r="ID12" s="8">
        <v>2244395.8333333335</v>
      </c>
      <c r="IE12" s="8">
        <f t="array" ref="IE12">ID12/INDEX(Exch_rates,MATCH($A12,Exch_regions2,0),MATCH(ID$1,Exch_months2,0))</f>
        <v>78.270124963673354</v>
      </c>
      <c r="IF12" s="8">
        <v>2309500</v>
      </c>
      <c r="IG12" s="8">
        <f t="array" ref="IG12">IF12/INDEX(Exch_rates,MATCH($A12,Exch_regions2,0),MATCH(IF$1,Exch_months2,0))</f>
        <v>75.92876712328767</v>
      </c>
      <c r="IH12" s="8">
        <v>2422395.8333333335</v>
      </c>
      <c r="II12" s="8">
        <f t="array" ref="II12">IH12/INDEX(Exch_rates,MATCH($A12,Exch_regions2,0),MATCH(IH$1,Exch_months2,0))</f>
        <v>83.291547277936971</v>
      </c>
      <c r="IJ12" s="8">
        <v>2340604.1666666665</v>
      </c>
      <c r="IK12" s="8">
        <f t="array" ref="IK12">IJ12/INDEX(Exch_rates,MATCH($A12,Exch_regions2,0),MATCH(IJ$1,Exch_months2,0))</f>
        <v>77.16277472527473</v>
      </c>
      <c r="IL12" s="8">
        <v>2380333.3333333335</v>
      </c>
      <c r="IM12" s="8">
        <f t="array" ref="IM12">IL12/INDEX(Exch_rates,MATCH($A12,Exch_regions2,0),MATCH(IL$1,Exch_months2,0))</f>
        <v>78.472527472527474</v>
      </c>
      <c r="IN12" s="8">
        <v>2682291.6666666665</v>
      </c>
      <c r="IO12" s="8">
        <f t="array" ref="IO12">IN12/INDEX(Exch_rates,MATCH($A12,Exch_regions2,0),MATCH(IN$1,Exch_months2,0))</f>
        <v>89.409722222222214</v>
      </c>
      <c r="IP12" s="8">
        <v>2825150</v>
      </c>
      <c r="IQ12" s="8">
        <f t="array" ref="IQ12">IP12/INDEX(Exch_rates,MATCH($A12,Exch_regions2,0),MATCH(IP$1,Exch_months2,0))</f>
        <v>92.932565789473685</v>
      </c>
      <c r="IR12" s="8">
        <v>3087645.8333333335</v>
      </c>
      <c r="IS12" s="8">
        <f t="array" ref="IS12">IR12/INDEX(Exch_rates,MATCH($A12,Exch_regions2,0),MATCH(IR$1,Exch_months2,0))</f>
        <v>102.63642659279779</v>
      </c>
      <c r="IT12" s="8">
        <v>3210916.6666666665</v>
      </c>
      <c r="IU12" s="8">
        <f t="array" ref="IU12">IT12/INDEX(Exch_rates,MATCH($A12,Exch_regions2,0),MATCH(IT$1,Exch_months2,0))</f>
        <v>106.73407202216066</v>
      </c>
      <c r="IV12" s="34">
        <v>3167133.3333333335</v>
      </c>
      <c r="IW12" s="8">
        <f t="array" ref="IW12">IV12/INDEX(Exch_rates,MATCH($A12,Exch_regions2,0),MATCH(IV$1,Exch_months2,0))</f>
        <v>106.75730337078652</v>
      </c>
      <c r="IX12" s="8">
        <v>3194979.1666666665</v>
      </c>
      <c r="IY12" s="8">
        <f t="array" ref="IY12">IX12/INDEX(Exch_rates,MATCH($A12,Exch_regions2,0),MATCH(IX$1,Exch_months2,0))</f>
        <v>106.49930555555555</v>
      </c>
      <c r="IZ12" s="8">
        <v>3187875</v>
      </c>
      <c r="JA12" s="8">
        <f t="array" ref="JA12">IZ12/INDEX(Exch_rates,MATCH($A12,Exch_regions2,0),MATCH(IZ$1,Exch_months2,0))</f>
        <v>105.09478021978022</v>
      </c>
      <c r="JB12" s="8">
        <v>3234433.3333333335</v>
      </c>
      <c r="JC12" s="8">
        <f t="array" ref="JC12">JB12/INDEX(Exch_rates,MATCH($A12,Exch_regions2,0),MATCH(JB$1,Exch_months2,0))</f>
        <v>105.93122270742359</v>
      </c>
      <c r="JD12" s="8">
        <v>3278203.3333333335</v>
      </c>
      <c r="JE12" s="8">
        <f t="array" ref="JE12">JD12/INDEX(Exch_rates,MATCH($A12,Exch_regions2,0),MATCH(JD$1,Exch_months2,0))</f>
        <v>106.90025870127612</v>
      </c>
      <c r="JF12" s="8">
        <v>3434250</v>
      </c>
      <c r="JG12" s="8">
        <f t="array" ref="JG12">JF12/INDEX(Exch_rates,MATCH($A12,Exch_regions2,0),MATCH(JF$1,Exch_months2,0))</f>
        <v>111.98641304347825</v>
      </c>
      <c r="JH12" s="8">
        <v>3730350</v>
      </c>
      <c r="JI12" s="8">
        <f t="array" ref="JI12">JH12/INDEX(Exch_rates,MATCH($A12,Exch_regions2,0),MATCH(JH$1,Exch_months2,0))</f>
        <v>122.97857142857143</v>
      </c>
      <c r="JJ12" s="8">
        <v>4157416.6666666665</v>
      </c>
      <c r="JK12" s="8">
        <f t="array" ref="JK12">JJ12/INDEX(Exch_rates,MATCH($A12,Exch_regions2,0),MATCH(JJ$1,Exch_months2,0))</f>
        <v>137.05769230769232</v>
      </c>
      <c r="JL12" s="8">
        <v>4123000</v>
      </c>
      <c r="JM12" s="8">
        <f t="array" ref="JM12">JL12/INDEX(Exch_rates,MATCH($A12,Exch_regions2,0),MATCH(JL$1,Exch_months2,0))</f>
        <v>135.92307692307693</v>
      </c>
      <c r="JN12" s="8">
        <v>3962733.3333333335</v>
      </c>
      <c r="JO12" s="8">
        <f t="array" ref="JO12">JN12/INDEX(Exch_rates,MATCH($A12,Exch_regions2,0),MATCH(JN$1,Exch_months2,0))</f>
        <v>130.63956043956046</v>
      </c>
      <c r="JP12" s="8">
        <v>4067250</v>
      </c>
      <c r="JQ12" s="8">
        <f t="array" ref="JQ12">JP12/INDEX(Exch_rates,MATCH($A12,Exch_regions2,0),MATCH(JP$1,Exch_months2,0))</f>
        <v>134.08516483516485</v>
      </c>
      <c r="JR12" s="8">
        <v>3989791.6666666665</v>
      </c>
      <c r="JS12" s="8">
        <f t="array" ref="JS12">JR12/INDEX(Exch_rates,MATCH($A12,Exch_regions2,0),MATCH(JR$1,Exch_months2,0))</f>
        <v>131.5315934065934</v>
      </c>
      <c r="JT12" s="8">
        <v>3988750</v>
      </c>
      <c r="JU12" s="8">
        <f t="array" ref="JU12">JT12/INDEX(Exch_rates,MATCH($A12,Exch_regions2,0),MATCH(JT$1,Exch_months2,0))</f>
        <v>131.49725274725276</v>
      </c>
      <c r="JV12" s="8">
        <v>3627750</v>
      </c>
      <c r="JW12" s="8">
        <f t="array" ref="JW12">JV12/INDEX(Exch_rates,MATCH($A12,Exch_regions2,0),MATCH(JV$1,Exch_months2,0))</f>
        <v>119.59615384615385</v>
      </c>
      <c r="JX12" s="8">
        <v>3554400</v>
      </c>
      <c r="JY12" s="8">
        <f t="array" ref="JY12">JX12/INDEX(Exch_rates,MATCH($A12,Exch_regions2,0),MATCH(JX$1,Exch_months2,0))</f>
        <v>117.17802197802199</v>
      </c>
      <c r="JZ12" s="8">
        <v>3525250</v>
      </c>
      <c r="KA12" s="8">
        <f t="array" ref="KA12">JZ12/INDEX(Exch_rates,MATCH($A12,Exch_regions2,0),MATCH(JZ$1,Exch_months2,0))</f>
        <v>116.21703296703298</v>
      </c>
      <c r="KB12" s="8">
        <v>3174395.8333333335</v>
      </c>
      <c r="KC12" s="8">
        <f t="array" ref="KC12">KB12/INDEX(Exch_rates,MATCH($A12,Exch_regions2,0),MATCH(KB$1,Exch_months2,0))</f>
        <v>104.6504120879121</v>
      </c>
      <c r="KD12" s="8">
        <v>2842516.6666666665</v>
      </c>
      <c r="KE12" s="8">
        <f t="array" ref="KE12">KD12/INDEX(Exch_rates,MATCH($A12,Exch_regions2,0),MATCH(KD$1,Exch_months2,0))</f>
        <v>93.710370443631248</v>
      </c>
      <c r="KF12" s="8">
        <v>2699354.1666666665</v>
      </c>
      <c r="KG12" s="8">
        <f t="array" ref="KG12">KF12/INDEX(Exch_rates,MATCH($A12,Exch_regions2,0),MATCH(KF$1,Exch_months2,0))</f>
        <v>88.990675721711227</v>
      </c>
      <c r="KH12" s="8">
        <v>2707666.6666666665</v>
      </c>
      <c r="KI12" s="8">
        <f t="array" ref="KI12">KH12/INDEX(Exch_rates,MATCH($A12,Exch_regions2,0),MATCH(KH$1,Exch_months2,0))</f>
        <v>89.264717194694441</v>
      </c>
      <c r="KJ12" s="8">
        <v>2706333.3333333335</v>
      </c>
      <c r="KK12" s="8">
        <f t="array" ref="KK12">KJ12/INDEX(Exch_rates,MATCH($A12,Exch_regions2,0),MATCH(KJ$1,Exch_months2,0))</f>
        <v>89.220760667699651</v>
      </c>
      <c r="KL12" s="8">
        <v>2569400</v>
      </c>
      <c r="KM12" s="8">
        <f t="array" ref="KM12">KL12/INDEX(Exch_rates,MATCH($A12,Exch_regions2,0),MATCH(KL$1,Exch_months2,0))</f>
        <v>84.706425345333471</v>
      </c>
      <c r="KN12" s="8">
        <v>2388604.1666666665</v>
      </c>
      <c r="KO12" s="8">
        <f t="array" ref="KO12">KN12/INDEX(Exch_rates,MATCH($A12,Exch_regions2,0),MATCH(KN$1,Exch_months2,0))</f>
        <v>78.746057648985143</v>
      </c>
      <c r="KP12" s="8">
        <v>2171133.3333333335</v>
      </c>
      <c r="KQ12" s="8">
        <f t="array" ref="KQ12">KP12/INDEX(Exch_rates,MATCH($A12,Exch_regions2,0),MATCH(KP$1,Exch_months2,0))</f>
        <v>71.576610731986065</v>
      </c>
      <c r="KR12" s="8">
        <v>2064750</v>
      </c>
      <c r="KS12" s="8">
        <f t="array" ref="KS12">KR12/INDEX(Exch_rates,MATCH($A12,Exch_regions2,0),MATCH(KR$1,Exch_months2,0))</f>
        <v>68.069429334388289</v>
      </c>
      <c r="KT12" s="8">
        <v>1994333.3333333333</v>
      </c>
      <c r="KU12" s="8">
        <f t="array" ref="KU12">KT12/INDEX(Exch_rates,MATCH($A12,Exch_regions2,0),MATCH(KT$1,Exch_months2,0))</f>
        <v>65.7479752524753</v>
      </c>
      <c r="KV12" s="8">
        <v>2054350</v>
      </c>
      <c r="KW12" s="8">
        <f t="array" ref="KW12">KV12/INDEX(Exch_rates,MATCH($A12,Exch_regions2,0),MATCH(KV$1,Exch_months2,0))</f>
        <v>67.726568423828837</v>
      </c>
      <c r="KX12" s="8">
        <v>2271104.1666666665</v>
      </c>
      <c r="KY12" s="8">
        <f t="array" ref="KY12">KX12/INDEX(Exch_rates,MATCH($A12,Exch_regions2,0),MATCH(KX$1,Exch_months2,0))</f>
        <v>74.872388707568206</v>
      </c>
      <c r="KZ12" s="8">
        <v>2523041.6666666665</v>
      </c>
      <c r="LA12" s="8">
        <f t="array" ref="LA12">KZ12/INDEX(Exch_rates,MATCH($A12,Exch_regions2,0),MATCH(KZ$1,Exch_months2,0))</f>
        <v>93.445987654320987</v>
      </c>
      <c r="LB12" s="8">
        <v>2510133.3333333335</v>
      </c>
      <c r="LC12" s="8">
        <f t="array" ref="LC12">LB12/INDEX(Exch_rates,MATCH($A12,Exch_regions2,0),MATCH(LB$1,Exch_months2,0))</f>
        <v>92.967901234567904</v>
      </c>
      <c r="LD12" s="8">
        <v>2370125</v>
      </c>
      <c r="LE12" s="8">
        <f t="array" ref="LE12">LD12/INDEX(Exch_rates,MATCH($A12,Exch_regions2,0),MATCH(LD$1,Exch_months2,0))</f>
        <v>86.712947718874616</v>
      </c>
      <c r="LF12" s="8">
        <v>2271856.6666666665</v>
      </c>
      <c r="LG12" s="8">
        <f t="array" ref="LG12">LF12/INDEX(Exch_rates,MATCH($A12,Exch_regions2,0),MATCH(LF$1,Exch_months2,0))</f>
        <v>83.117720947816437</v>
      </c>
      <c r="LH12" s="8">
        <v>2194983.3333333335</v>
      </c>
      <c r="LI12" s="8">
        <f>LH12/INDEX(Exch_Rate_Data1,MATCH('Food Items CMB_Sorghum'!$A12,Exch_regions1,0),MATCH('Food Items CMB_Sorghum'!LH$1,exch_month4,0))</f>
        <v>81.295679012345687</v>
      </c>
      <c r="LJ12" s="41">
        <v>2404875</v>
      </c>
      <c r="LK12" s="8">
        <f>LJ12/INDEX(exch_Rate_Data2,MATCH('Food Items CMB_Sorghum'!$A12,Exch_regions1,0),MATCH('Food Items CMB_Sorghum'!LJ$1,exch_month5,0))</f>
        <v>88.525178531988516</v>
      </c>
      <c r="LL12" s="8">
        <v>2130666.6666666665</v>
      </c>
      <c r="LM12" s="8">
        <f>LL12/INDEX(exch_Rate_Data3,MATCH('Food Items CMB_Sorghum'!$A12,Exch_regions1,0),MATCH('Food Items CMB_Sorghum'!LL$1,exch_month6,0))</f>
        <v>77.952170148416442</v>
      </c>
      <c r="LN12" s="7">
        <v>1956883.3333333333</v>
      </c>
      <c r="LO12" s="7">
        <f>LN12/INDEX(Exchange_rate4,MATCH('Food Items CMB_Sorghum'!$A12,Exch_regions1,0),MATCH('Food Items CMB_Sorghum'!LN$1,exch_month7,0))</f>
        <v>71.245752427184456</v>
      </c>
      <c r="LP12" s="7">
        <v>2038020.8333333333</v>
      </c>
      <c r="LQ12" s="7">
        <f>LP12/INDEX(Exchange_rate5,MATCH('Food Items CMB_Sorghum'!$A12,Exch_regions1,0),MATCH('Food Items CMB_Sorghum'!LP$1,exch_month8,0))</f>
        <v>73.66340361445782</v>
      </c>
      <c r="LR12" s="7">
        <v>1818700</v>
      </c>
      <c r="LS12" s="7">
        <f>LR12/INDEX(Exchange_rate6,MATCH('Food Items CMB_Sorghum'!$A12,Exch_regions1,0),MATCH('Food Items CMB_Sorghum'!LR$1,exch_month9,0))</f>
        <v>65.735352586113422</v>
      </c>
      <c r="LT12" s="7">
        <v>1960229.1666666667</v>
      </c>
      <c r="LU12" s="7">
        <f>LT12/INDEX(Exchange_rate7,MATCH('Food Items CMB_Sorghum'!$A12,Exch_regions1,0),MATCH('Food Items CMB_Sorghum'!LT$1,exch_month10,0))</f>
        <v>71.281060606060606</v>
      </c>
      <c r="LV12" s="7">
        <v>1897843</v>
      </c>
      <c r="LW12" s="7">
        <f>LV12/INDEX(exchange_rates8,MATCH('Food Items CMB_Sorghum'!$A12,Exch_regions1,0),MATCH('Food Items CMB_Sorghum'!LV$1,exch_month11,0))</f>
        <v>68.596734939759031</v>
      </c>
      <c r="LX12" s="7">
        <v>2209900</v>
      </c>
      <c r="LY12" s="7">
        <f>LX12/INDEX(exchange_rates9,MATCH('Food Items CMB_Sorghum'!$A12,Exch_regions1,0),MATCH('Food Items CMB_Sorghum'!LX$1,exch_month12,0))</f>
        <v>79.397604790419166</v>
      </c>
      <c r="LZ12" s="7">
        <v>2044569.4444444443</v>
      </c>
      <c r="MA12" s="7">
        <f>LZ12/INDEX(exchange_rates10,MATCH('Food Items CMB_Sorghum'!$A12,Exch_regions1,0),MATCH('Food Items CMB_Sorghum'!LZ$1,exch_month13,0))</f>
        <v>73.457584830339314</v>
      </c>
      <c r="MB12" s="7">
        <v>2059797.3333333333</v>
      </c>
      <c r="MC12" s="7">
        <f>MB12/INDEX(exchange_rates11,MATCH('Food Items CMB_Sorghum'!$A12,Exch_regions1,0),MATCH('Food Items CMB_Sorghum'!MB$1,exch_month14,0))</f>
        <v>74.004694610778444</v>
      </c>
      <c r="MD12" s="7">
        <v>2031737.4074666668</v>
      </c>
      <c r="ME12" s="7">
        <f>MD12/INDEX(exchange_rates12,MATCH('Food Items CMB_Sorghum'!$A12,Exch_regions1,0),MATCH('Food Items CMB_Sorghum'!MD$1,exch_month15,0))</f>
        <v>72.562050266666674</v>
      </c>
      <c r="MF12" s="7">
        <v>2053762.5</v>
      </c>
      <c r="MG12" s="7">
        <f>MF12/INDEX(exchange_rates13,MATCH('Food Items CMB_Sorghum'!$A12,Exch_regions1,0),MATCH('Food Items CMB_Sorghum'!MF$1,exch_month16,0))</f>
        <v>73.348660714285714</v>
      </c>
      <c r="MH12" s="7">
        <v>1980291.6666666667</v>
      </c>
      <c r="MI12" s="7">
        <f>MH12/INDEX(exchange_rates14,MATCH('Food Items CMB_Sorghum'!$A12,Exch_regions1,0),MATCH('Food Items CMB_Sorghum'!MH$1,exch_month17,0))</f>
        <v>70.72470238095238</v>
      </c>
      <c r="MJ12" s="7">
        <v>1993183.3333333333</v>
      </c>
      <c r="MK12" s="7">
        <f>MJ12/INDEX(exchange_rates15,MATCH('Food Items CMB_Sorghum'!$A12,Exch_regions1,0),MATCH('Food Items CMB_Sorghum'!MJ$1,exch_month18,0))</f>
        <v>71.18511904761904</v>
      </c>
      <c r="ML12" s="7">
        <v>1841208.3333333333</v>
      </c>
      <c r="MM12" s="7">
        <f>ML12/INDEX(exchange_rates16,MATCH('Food Items CMB_Sorghum'!$A12,Exch_regions1,0),MATCH('Food Items CMB_Sorghum'!ML$1,exch_month19,0))</f>
        <v>63.12714285714285</v>
      </c>
      <c r="MN12" s="7">
        <v>1875791.6666666667</v>
      </c>
      <c r="MO12" s="7">
        <f>MN12/INDEX(exchange_rates17,MATCH('Food Items CMB_Sorghum'!$A12,Exch_regions1,0),MATCH('Food Items CMB_Sorghum'!MN$1,exch_month20,0))</f>
        <v>63.586158192090402</v>
      </c>
      <c r="MP12" s="7">
        <v>1970366.6666666667</v>
      </c>
      <c r="MQ12" s="7">
        <f>MP12/INDEX(exchange_rates18,MATCH('Food Items CMB_Sorghum'!$A12,Exch_regions1,0),MATCH('Food Items CMB_Sorghum'!MP$1,exch_month21,0))</f>
        <v>67.555428571428578</v>
      </c>
      <c r="MR12" s="7">
        <v>1929581.6666666667</v>
      </c>
      <c r="MS12" s="7">
        <f>MR12/INDEX(exchange_rates19,MATCH('Food Items CMB_Sorghum'!$A12,Exch_regions1,0),MATCH('Food Items CMB_Sorghum'!MR$1,exch_month22,0))</f>
        <v>63.612582417582423</v>
      </c>
      <c r="MT12" s="40">
        <f t="shared" si="0"/>
        <v>2591775</v>
      </c>
      <c r="MU12" s="40">
        <f t="shared" si="0"/>
        <v>87.749636524049038</v>
      </c>
    </row>
    <row r="13" spans="1:359" x14ac:dyDescent="0.25">
      <c r="A13" s="14" t="s">
        <v>9</v>
      </c>
      <c r="B13" s="7">
        <v>1906525</v>
      </c>
      <c r="C13" s="8">
        <f t="array" ref="C13">B13/INDEX(Exch_rates,MATCH($A13,Exch_regions2,0),MATCH(B$1,Exch_months2,0))</f>
        <v>63.025619834710746</v>
      </c>
      <c r="D13" s="7">
        <v>2067437.5</v>
      </c>
      <c r="E13" s="8">
        <f t="array" ref="E13">D13/INDEX(Exch_rates,MATCH($A13,Exch_regions2,0),MATCH(D$1,Exch_months2,0))</f>
        <v>69.299581005586589</v>
      </c>
      <c r="F13" s="7">
        <v>2119125</v>
      </c>
      <c r="G13" s="8">
        <f t="array" ref="G13">F13/INDEX(Exch_rates,MATCH($A13,Exch_regions2,0),MATCH(F$1,Exch_months2,0))</f>
        <v>69.97660979636764</v>
      </c>
      <c r="H13" s="7">
        <v>2566656.25</v>
      </c>
      <c r="I13" s="8">
        <f t="array" ref="I13">H13/INDEX(Exch_rates,MATCH($A13,Exch_regions2,0),MATCH(H$1,Exch_months2,0))</f>
        <v>81.805776892430274</v>
      </c>
      <c r="J13" s="7">
        <v>2612468.75</v>
      </c>
      <c r="K13" s="8">
        <f t="array" ref="K13">J13/INDEX(Exch_rates,MATCH($A13,Exch_regions2,0),MATCH(J$1,Exch_months2,0))</f>
        <v>81.153572353093452</v>
      </c>
      <c r="L13" s="7">
        <v>2805000</v>
      </c>
      <c r="M13" s="8">
        <f t="array" ref="M13">L13/INDEX(Exch_rates,MATCH($A13,Exch_regions2,0),MATCH(L$1,Exch_months2,0))</f>
        <v>86.197183098591552</v>
      </c>
      <c r="N13" s="7">
        <v>2665843.75</v>
      </c>
      <c r="O13" s="8">
        <f t="array" ref="O13">N13/INDEX(Exch_rates,MATCH($A13,Exch_regions2,0),MATCH(N$1,Exch_months2,0))</f>
        <v>84.944569835369094</v>
      </c>
      <c r="P13" s="7">
        <v>2563012.5</v>
      </c>
      <c r="Q13" s="8">
        <f t="array" ref="Q13">P13/INDEX(Exch_rates,MATCH($A13,Exch_regions2,0),MATCH(P$1,Exch_months2,0))</f>
        <v>84.811796823295836</v>
      </c>
      <c r="R13" s="7">
        <v>2666375</v>
      </c>
      <c r="S13" s="8">
        <f t="array" ref="S13">R13/INDEX(Exch_rates,MATCH($A13,Exch_regions2,0),MATCH(R$1,Exch_months2,0))</f>
        <v>88.6820953436807</v>
      </c>
      <c r="T13" s="7">
        <v>2599875</v>
      </c>
      <c r="U13" s="8">
        <f t="array" ref="U13">T13/INDEX(Exch_rates,MATCH($A13,Exch_regions2,0),MATCH(T$1,Exch_months2,0))</f>
        <v>90.561683599419453</v>
      </c>
      <c r="V13" s="7">
        <v>2384593.75</v>
      </c>
      <c r="W13" s="8">
        <f t="array" ref="W13">V13/INDEX(Exch_rates,MATCH($A13,Exch_regions2,0),MATCH(V$1,Exch_months2,0))</f>
        <v>98.503012048192772</v>
      </c>
      <c r="X13" s="7">
        <v>1570562.5</v>
      </c>
      <c r="Y13" s="8">
        <f t="array" ref="Y13">X13/INDEX(Exch_rates,MATCH($A13,Exch_regions2,0),MATCH(X$1,Exch_months2,0))</f>
        <v>62.22103004291845</v>
      </c>
      <c r="Z13" s="15">
        <v>1166000</v>
      </c>
      <c r="AA13" s="8">
        <f t="array" ref="AA13">Z13/INDEX(Exch_rates,MATCH($A13,Exch_regions2,0),MATCH(Z$1,Exch_months2,0))</f>
        <v>46.984553391537943</v>
      </c>
      <c r="AB13" s="7">
        <v>1046625</v>
      </c>
      <c r="AC13" s="8">
        <f t="array" ref="AC13">AB13/INDEX(Exch_rates,MATCH($A13,Exch_regions2,0),MATCH(AB$1,Exch_months2,0))</f>
        <v>42.865187713310576</v>
      </c>
      <c r="AD13" s="7">
        <v>1205812.5</v>
      </c>
      <c r="AE13" s="8">
        <f t="array" ref="AE13">AD13/INDEX(Exch_rates,MATCH($A13,Exch_regions2,0),MATCH(AD$1,Exch_months2,0))</f>
        <v>54.706049149338369</v>
      </c>
      <c r="AF13" s="7">
        <v>1090250</v>
      </c>
      <c r="AG13" s="8">
        <f t="array" ref="AG13">AF13/INDEX(Exch_rates,MATCH($A13,Exch_regions2,0),MATCH(AF$1,Exch_months2,0))</f>
        <v>49.184210526315788</v>
      </c>
      <c r="AH13" s="7">
        <v>1081687.5</v>
      </c>
      <c r="AI13" s="8">
        <f t="array" ref="AI13">AH13/INDEX(Exch_rates,MATCH($A13,Exch_regions2,0),MATCH(AH$1,Exch_months2,0))</f>
        <v>49.000566251415627</v>
      </c>
      <c r="AJ13" s="7">
        <v>1106000</v>
      </c>
      <c r="AK13" s="8">
        <f t="array" ref="AK13">AJ13/INDEX(Exch_rates,MATCH($A13,Exch_regions2,0),MATCH(AJ$1,Exch_months2,0))</f>
        <v>49.745127436281862</v>
      </c>
      <c r="AL13" s="7">
        <v>1136375</v>
      </c>
      <c r="AM13" s="8">
        <f t="array" ref="AM13">AL13/INDEX(Exch_rates,MATCH($A13,Exch_regions2,0),MATCH(AL$1,Exch_months2,0))</f>
        <v>51.073033707865171</v>
      </c>
      <c r="AN13" s="7">
        <v>1172125</v>
      </c>
      <c r="AO13" s="8">
        <f t="array" ref="AO13">AN13/INDEX(Exch_rates,MATCH($A13,Exch_regions2,0),MATCH(AN$1,Exch_months2,0))</f>
        <v>52.699512926189584</v>
      </c>
      <c r="AP13" s="7">
        <v>1218531.25</v>
      </c>
      <c r="AQ13" s="8">
        <f t="array" ref="AQ13">AP13/INDEX(Exch_rates,MATCH($A13,Exch_regions2,0),MATCH(AP$1,Exch_months2,0))</f>
        <v>54.338071348940915</v>
      </c>
      <c r="AR13" s="7">
        <v>1160800</v>
      </c>
      <c r="AS13" s="8">
        <f t="array" ref="AS13">AR13/INDEX(Exch_rates,MATCH($A13,Exch_regions2,0),MATCH(AR$1,Exch_months2,0))</f>
        <v>51.637010676156585</v>
      </c>
      <c r="AT13" s="7">
        <v>1131437.5</v>
      </c>
      <c r="AU13" s="8">
        <f t="array" ref="AU13">AT13/INDEX(Exch_rates,MATCH($A13,Exch_regions2,0),MATCH(AT$1,Exch_months2,0))</f>
        <v>50.32338769458859</v>
      </c>
      <c r="AV13" s="7">
        <v>990300</v>
      </c>
      <c r="AW13" s="8">
        <f t="array" ref="AW13">AV13/INDEX(Exch_rates,MATCH($A13,Exch_regions2,0),MATCH(AV$1,Exch_months2,0))</f>
        <v>44.026378186129229</v>
      </c>
      <c r="AX13" s="7">
        <v>891468.75</v>
      </c>
      <c r="AY13" s="8">
        <f t="array" ref="AY13">AX13/INDEX(Exch_rates,MATCH($A13,Exch_regions2,0),MATCH(AX$1,Exch_months2,0))</f>
        <v>40.505963650132529</v>
      </c>
      <c r="AZ13" s="7">
        <v>793812.5</v>
      </c>
      <c r="BA13" s="8">
        <f t="array" ref="BA13">AZ13/INDEX(Exch_rates,MATCH($A13,Exch_regions2,0),MATCH(AZ$1,Exch_months2,0))</f>
        <v>44.721830985915496</v>
      </c>
      <c r="BB13" s="7">
        <v>796812.5</v>
      </c>
      <c r="BC13" s="8">
        <f t="array" ref="BC13">BB13/INDEX(Exch_rates,MATCH($A13,Exch_regions2,0),MATCH(BB$1,Exch_months2,0))</f>
        <v>48.048994974874375</v>
      </c>
      <c r="BD13" s="7">
        <v>744187.5</v>
      </c>
      <c r="BE13" s="8">
        <f t="array" ref="BE13">BD13/INDEX(Exch_rates,MATCH($A13,Exch_regions2,0),MATCH(BD$1,Exch_months2,0))</f>
        <v>42.72846889952153</v>
      </c>
      <c r="BF13" s="7">
        <v>789250</v>
      </c>
      <c r="BG13" s="8">
        <f t="array" ref="BG13">BF13/INDEX(Exch_rates,MATCH($A13,Exch_regions2,0),MATCH(BF$1,Exch_months2,0))</f>
        <v>45.250836120401331</v>
      </c>
      <c r="BH13" s="7">
        <v>842437.5</v>
      </c>
      <c r="BI13" s="8">
        <f t="array" ref="BI13">BH13/INDEX(Exch_rates,MATCH($A13,Exch_regions2,0),MATCH(BH$1,Exch_months2,0))</f>
        <v>44.416739894551846</v>
      </c>
      <c r="BJ13" s="7">
        <v>899285</v>
      </c>
      <c r="BK13" s="8">
        <f t="array" ref="BK13">BJ13/INDEX(Exch_rates,MATCH($A13,Exch_regions2,0),MATCH(BJ$1,Exch_months2,0))</f>
        <v>46.951879568395405</v>
      </c>
      <c r="BL13" s="7">
        <v>783468.75</v>
      </c>
      <c r="BM13" s="8">
        <f t="array" ref="BM13">BL13/INDEX(Exch_rates,MATCH($A13,Exch_regions2,0),MATCH(BL$1,Exch_months2,0))</f>
        <v>40.471911321566942</v>
      </c>
      <c r="BN13" s="7">
        <v>821843.75</v>
      </c>
      <c r="BO13" s="8">
        <f t="array" ref="BO13">BN13/INDEX(Exch_rates,MATCH($A13,Exch_regions2,0),MATCH(BN$1,Exch_months2,0))</f>
        <v>41.350628930817614</v>
      </c>
      <c r="BP13" s="7">
        <v>910087.5</v>
      </c>
      <c r="BQ13" s="8">
        <f t="array" ref="BQ13">BP13/INDEX(Exch_rates,MATCH($A13,Exch_regions2,0),MATCH(BP$1,Exch_months2,0))</f>
        <v>42.42832167832168</v>
      </c>
      <c r="BR13" s="7">
        <v>932012.5</v>
      </c>
      <c r="BS13" s="8">
        <f t="array" ref="BS13">BR13/INDEX(Exch_rates,MATCH($A13,Exch_regions2,0),MATCH(BR$1,Exch_months2,0))</f>
        <v>44.337210408638981</v>
      </c>
      <c r="BT13" s="7">
        <v>949981.25</v>
      </c>
      <c r="BU13" s="8">
        <f t="array" ref="BU13">BT13/INDEX(Exch_rates,MATCH($A13,Exch_regions2,0),MATCH(BT$1,Exch_months2,0))</f>
        <v>46.30290414297319</v>
      </c>
      <c r="BV13" s="7">
        <v>993762.5</v>
      </c>
      <c r="BW13" s="8">
        <f t="array" ref="BW13">BV13/INDEX(Exch_rates,MATCH($A13,Exch_regions2,0),MATCH(BV$1,Exch_months2,0))</f>
        <v>50.508894536213468</v>
      </c>
      <c r="BX13" s="7">
        <v>988500</v>
      </c>
      <c r="BY13" s="8">
        <f t="array" ref="BY13">BX13/INDEX(Exch_rates,MATCH($A13,Exch_regions2,0),MATCH(BX$1,Exch_months2,0))</f>
        <v>53.336330935251802</v>
      </c>
      <c r="BZ13" s="7">
        <v>976575</v>
      </c>
      <c r="CA13" s="8">
        <f t="array" ref="CA13">BZ13/INDEX(Exch_rates,MATCH($A13,Exch_regions2,0),MATCH(BZ$1,Exch_months2,0))</f>
        <v>50.841214750542299</v>
      </c>
      <c r="CB13" s="7">
        <v>1023512.5</v>
      </c>
      <c r="CC13" s="8">
        <f t="array" ref="CC13">CB13/INDEX(Exch_rates,MATCH($A13,Exch_regions2,0),MATCH(CB$1,Exch_months2,0))</f>
        <v>50.018529680067765</v>
      </c>
      <c r="CD13" s="7">
        <v>1111812.5</v>
      </c>
      <c r="CE13" s="8">
        <f t="array" ref="CE13">CD13/INDEX(Exch_rates,MATCH($A13,Exch_regions2,0),MATCH(CD$1,Exch_months2,0))</f>
        <v>54.578199401109423</v>
      </c>
      <c r="CF13" s="7">
        <v>1140151.25</v>
      </c>
      <c r="CG13" s="8">
        <f t="array" ref="CG13">CF13/INDEX(Exch_rates,MATCH($A13,Exch_regions2,0),MATCH(CF$1,Exch_months2,0))</f>
        <v>55.418887718729749</v>
      </c>
      <c r="CH13" s="7">
        <v>1267762.5</v>
      </c>
      <c r="CI13" s="8">
        <f t="array" ref="CI13">CH13/INDEX(Exch_rates,MATCH($A13,Exch_regions2,0),MATCH(CH$1,Exch_months2,0))</f>
        <v>62.760519801980195</v>
      </c>
      <c r="CJ13" s="7">
        <v>1190775</v>
      </c>
      <c r="CK13" s="8">
        <f t="array" ref="CK13">CJ13/INDEX(Exch_rates,MATCH($A13,Exch_regions2,0),MATCH(CJ$1,Exch_months2,0))</f>
        <v>58.466857610474626</v>
      </c>
      <c r="CL13" s="7">
        <v>1176725</v>
      </c>
      <c r="CM13" s="8">
        <f t="array" ref="CM13">CL13/INDEX(Exch_rates,MATCH($A13,Exch_regions2,0),MATCH(CL$1,Exch_months2,0))</f>
        <v>55.593307086614168</v>
      </c>
      <c r="CN13" s="7">
        <v>1373000</v>
      </c>
      <c r="CO13" s="8">
        <f t="array" ref="CO13">CN13/INDEX(Exch_rates,MATCH($A13,Exch_regions2,0),MATCH(CN$1,Exch_months2,0))</f>
        <v>62.981651376146786</v>
      </c>
      <c r="CP13" s="7">
        <v>1332666.6666666667</v>
      </c>
      <c r="CQ13" s="8">
        <f t="array" ref="CQ13">CP13/INDEX(Exch_rates,MATCH($A13,Exch_regions2,0),MATCH(CP$1,Exch_months2,0))</f>
        <v>61.697530864197532</v>
      </c>
      <c r="CR13" s="7">
        <v>1282000</v>
      </c>
      <c r="CS13" s="8">
        <f t="array" ref="CS13">CR13/INDEX(Exch_rates,MATCH($A13,Exch_regions2,0),MATCH(CR$1,Exch_months2,0))</f>
        <v>59.33353903116322</v>
      </c>
      <c r="CT13" s="7">
        <v>1128833.3333333333</v>
      </c>
      <c r="CU13" s="8">
        <f t="array" ref="CU13">CT13/INDEX(Exch_rates,MATCH($A13,Exch_regions2,0),MATCH(CT$1,Exch_months2,0))</f>
        <v>51.682563906905756</v>
      </c>
      <c r="CV13" s="7">
        <v>1075458.3333333333</v>
      </c>
      <c r="CW13" s="8">
        <f t="array" ref="CW13">CV13/INDEX(Exch_rates,MATCH($A13,Exch_regions2,0),MATCH(CV$1,Exch_months2,0))</f>
        <v>49.08900722708254</v>
      </c>
      <c r="CX13" s="7">
        <v>1173716.6666666667</v>
      </c>
      <c r="CY13" s="8">
        <f t="array" ref="CY13">CX13/INDEX(Exch_rates,MATCH($A13,Exch_regions2,0),MATCH(CX$1,Exch_months2,0))</f>
        <v>53.464166413604623</v>
      </c>
      <c r="CZ13" s="7">
        <v>1207104.1666666667</v>
      </c>
      <c r="DA13" s="8">
        <f t="array" ref="DA13">CZ13/INDEX(Exch_rates,MATCH($A13,Exch_regions2,0),MATCH(CZ$1,Exch_months2,0))</f>
        <v>54.661320754716989</v>
      </c>
      <c r="DB13" s="7">
        <v>1176000</v>
      </c>
      <c r="DC13" s="8">
        <f t="array" ref="DC13">DB13/INDEX(Exch_rates,MATCH($A13,Exch_regions2,0),MATCH(DB$1,Exch_months2,0))</f>
        <v>52.972972972972975</v>
      </c>
      <c r="DD13" s="7">
        <v>1166350</v>
      </c>
      <c r="DE13" s="8">
        <f t="array" ref="DE13">DD13/INDEX(Exch_rates,MATCH($A13,Exch_regions2,0),MATCH(DD$1,Exch_months2,0))</f>
        <v>52.554070291378792</v>
      </c>
      <c r="DF13" s="7">
        <v>1117083.3333333333</v>
      </c>
      <c r="DG13" s="8">
        <f t="array" ref="DG13">DF13/INDEX(Exch_rates,MATCH($A13,Exch_regions2,0),MATCH(DF$1,Exch_months2,0))</f>
        <v>50.39473684210526</v>
      </c>
      <c r="DH13" s="7">
        <v>1135833.3333333333</v>
      </c>
      <c r="DI13" s="8">
        <f t="array" ref="DI13">DH13/INDEX(Exch_rates,MATCH($A13,Exch_regions2,0),MATCH(DH$1,Exch_months2,0))</f>
        <v>50.110294117647051</v>
      </c>
      <c r="DJ13" s="7">
        <v>1155666.6666666667</v>
      </c>
      <c r="DK13" s="8">
        <f t="array" ref="DK13">DJ13/INDEX(Exch_rates,MATCH($A13,Exch_regions2,0),MATCH(DJ$1,Exch_months2,0))</f>
        <v>51.041589988958414</v>
      </c>
      <c r="DL13" s="7">
        <v>1222229.1666666667</v>
      </c>
      <c r="DM13" s="8">
        <f t="array" ref="DM13">DL13/INDEX(Exch_rates,MATCH($A13,Exch_regions2,0),MATCH(DL$1,Exch_months2,0))</f>
        <v>53.665386022685695</v>
      </c>
      <c r="DN13" s="7">
        <v>1199791.6666666667</v>
      </c>
      <c r="DO13" s="8">
        <f t="array" ref="DO13">DN13/INDEX(Exch_rates,MATCH($A13,Exch_regions2,0),MATCH(DN$1,Exch_months2,0))</f>
        <v>53.009941089838001</v>
      </c>
      <c r="DP13" s="7">
        <v>1188208.3333333333</v>
      </c>
      <c r="DQ13" s="8">
        <f t="array" ref="DQ13">DP13/INDEX(Exch_rates,MATCH($A13,Exch_regions2,0),MATCH(DP$1,Exch_months2,0))</f>
        <v>52.440235380654649</v>
      </c>
      <c r="DR13" s="7">
        <v>1116250</v>
      </c>
      <c r="DS13" s="8">
        <f t="array" ref="DS13">DR13/INDEX(Exch_rates,MATCH($A13,Exch_regions2,0),MATCH(DR$1,Exch_months2,0))</f>
        <v>49.210139603232918</v>
      </c>
      <c r="DT13" s="7">
        <v>989433.33333333337</v>
      </c>
      <c r="DU13" s="8">
        <f t="array" ref="DU13">DT13/INDEX(Exch_rates,MATCH($A13,Exch_regions2,0),MATCH(DT$1,Exch_months2,0))</f>
        <v>43.896776101745047</v>
      </c>
      <c r="DV13" s="7">
        <v>997103.33333333337</v>
      </c>
      <c r="DW13" s="8">
        <f t="array" ref="DW13">DV13/INDEX(Exch_rates,MATCH($A13,Exch_regions2,0),MATCH(DV$1,Exch_months2,0))</f>
        <v>43.822297099326107</v>
      </c>
      <c r="DX13" s="7">
        <v>1067191.6666666667</v>
      </c>
      <c r="DY13" s="8">
        <f t="array" ref="DY13">DX13/INDEX(Exch_rates,MATCH($A13,Exch_regions2,0),MATCH(DX$1,Exch_months2,0))</f>
        <v>46.653187613843357</v>
      </c>
      <c r="DZ13" s="7">
        <v>1022333.3333333334</v>
      </c>
      <c r="EA13" s="8">
        <f t="array" ref="EA13">DZ13/INDEX(Exch_rates,MATCH($A13,Exch_regions2,0),MATCH(DZ$1,Exch_months2,0))</f>
        <v>44.462162945781387</v>
      </c>
      <c r="EB13" s="7">
        <v>1227833.3333333333</v>
      </c>
      <c r="EC13" s="8">
        <f t="array" ref="EC13">EB13/INDEX(Exch_rates,MATCH($A13,Exch_regions2,0),MATCH(EB$1,Exch_months2,0))</f>
        <v>53.249006143838088</v>
      </c>
      <c r="ED13" s="7">
        <v>1263000</v>
      </c>
      <c r="EE13" s="8">
        <f t="array" ref="EE13">ED13/INDEX(Exch_rates,MATCH($A13,Exch_regions2,0),MATCH(ED$1,Exch_months2,0))</f>
        <v>55.720588235294116</v>
      </c>
      <c r="EF13" s="7">
        <v>1317116.6666666667</v>
      </c>
      <c r="EG13" s="8">
        <f t="array" ref="EG13">EF13/INDEX(Exch_rates,MATCH($A13,Exch_regions2,0),MATCH(EF$1,Exch_months2,0))</f>
        <v>57.869800820152321</v>
      </c>
      <c r="EH13" s="7">
        <v>1356583.3333333333</v>
      </c>
      <c r="EI13" s="8">
        <f t="array" ref="EI13">EH13/INDEX(Exch_rates,MATCH($A13,Exch_regions2,0),MATCH(EH$1,Exch_months2,0))</f>
        <v>59.542794440380398</v>
      </c>
      <c r="EJ13" s="7">
        <v>1377000</v>
      </c>
      <c r="EK13" s="8">
        <f t="array" ref="EK13">EJ13/INDEX(Exch_rates,MATCH($A13,Exch_regions2,0),MATCH(EJ$1,Exch_months2,0))</f>
        <v>60.196721311475407</v>
      </c>
      <c r="EL13" s="7">
        <v>1464479.1666666667</v>
      </c>
      <c r="EM13" s="8">
        <f t="array" ref="EM13">EL13/INDEX(Exch_rates,MATCH($A13,Exch_regions2,0),MATCH(EL$1,Exch_months2,0))</f>
        <v>63.351658255227107</v>
      </c>
      <c r="EN13" s="7">
        <v>1601604.1666666667</v>
      </c>
      <c r="EO13" s="8">
        <f t="array" ref="EO13">EN13/INDEX(Exch_rates,MATCH($A13,Exch_regions2,0),MATCH(EN$1,Exch_months2,0))</f>
        <v>68.371575951618638</v>
      </c>
      <c r="EP13" s="7">
        <v>1547266.6666666667</v>
      </c>
      <c r="EQ13" s="8">
        <f t="array" ref="EQ13">EP13/INDEX(Exch_rates,MATCH($A13,Exch_regions2,0),MATCH(EP$1,Exch_months2,0))</f>
        <v>65.878512631280159</v>
      </c>
      <c r="ER13" s="7">
        <v>1528325</v>
      </c>
      <c r="ES13" s="8">
        <f t="array" ref="ES13">ER13/INDEX(Exch_rates,MATCH($A13,Exch_regions2,0),MATCH(ER$1,Exch_months2,0))</f>
        <v>68.560373831775692</v>
      </c>
      <c r="ET13" s="7">
        <v>1505666.6666666667</v>
      </c>
      <c r="EU13" s="8">
        <f t="array" ref="EU13">ET13/INDEX(Exch_rates,MATCH($A13,Exch_regions2,0),MATCH(ET$1,Exch_months2,0))</f>
        <v>68.517254455821018</v>
      </c>
      <c r="EV13" s="7">
        <v>1663475</v>
      </c>
      <c r="EW13" s="8">
        <f t="array" ref="EW13">EV13/INDEX(Exch_rates,MATCH($A13,Exch_regions2,0),MATCH(EV$1,Exch_months2,0))</f>
        <v>73.768292682926827</v>
      </c>
      <c r="EX13" s="19">
        <v>1608146.6666666667</v>
      </c>
      <c r="EY13" s="8">
        <f t="array" ref="EY13">EX13/INDEX(Exch_rates,MATCH($A13,Exch_regions2,0),MATCH(EX$1,Exch_months2,0))</f>
        <v>71.156932153392333</v>
      </c>
      <c r="EZ13" s="19">
        <v>1583375</v>
      </c>
      <c r="FA13" s="8">
        <f t="array" ref="FA13">EZ13/INDEX(Exch_rates,MATCH($A13,Exch_regions2,0),MATCH(EZ$1,Exch_months2,0))</f>
        <v>70.294117647058826</v>
      </c>
      <c r="FB13" s="19">
        <v>1495750</v>
      </c>
      <c r="FC13" s="8">
        <f t="array" ref="FC13">FB13/INDEX(Exch_rates,MATCH($A13,Exch_regions2,0),MATCH(FB$1,Exch_months2,0))</f>
        <v>65.718365553602808</v>
      </c>
      <c r="FD13" s="19">
        <v>1354500</v>
      </c>
      <c r="FE13" s="8">
        <f t="array" ref="FE13">FD13/INDEX(Exch_rates,MATCH($A13,Exch_regions2,0),MATCH(FD$1,Exch_months2,0))</f>
        <v>59.647706422018352</v>
      </c>
      <c r="FF13" s="19">
        <v>1490916.6666666667</v>
      </c>
      <c r="FG13" s="8">
        <f t="array" ref="FG13">FF13/INDEX(Exch_rates,MATCH($A13,Exch_regions2,0),MATCH(FF$1,Exch_months2,0))</f>
        <v>65.606894022735617</v>
      </c>
      <c r="FH13" s="19">
        <v>1574625</v>
      </c>
      <c r="FI13" s="8">
        <f t="array" ref="FI13">FH13/INDEX(Exch_rates,MATCH($A13,Exch_regions2,0),MATCH(FH$1,Exch_months2,0))</f>
        <v>68.810997815003645</v>
      </c>
      <c r="FJ13" s="19">
        <v>1444958.3333333333</v>
      </c>
      <c r="FK13" s="8">
        <f t="array" ref="FK13">FJ13/INDEX(Exch_rates,MATCH($A13,Exch_regions2,0),MATCH(FJ$1,Exch_months2,0))</f>
        <v>62.961147421931734</v>
      </c>
      <c r="FL13" s="19">
        <v>1322479.1666666667</v>
      </c>
      <c r="FM13" s="8">
        <f t="array" ref="FM13">FL13/INDEX(Exch_rates,MATCH($A13,Exch_regions2,0),MATCH(FL$1,Exch_months2,0))</f>
        <v>57.58254716981132</v>
      </c>
      <c r="FN13" s="19">
        <v>1304150</v>
      </c>
      <c r="FO13" s="8">
        <f t="array" ref="FO13">FN13/INDEX(Exch_rates,MATCH($A13,Exch_regions2,0),MATCH(FN$1,Exch_months2,0))</f>
        <v>55.908116604744208</v>
      </c>
      <c r="FP13" s="19">
        <v>1308062.5</v>
      </c>
      <c r="FQ13" s="8">
        <f t="array" ref="FQ13">FP13/INDEX(Exch_rates,MATCH($A13,Exch_regions2,0),MATCH(FP$1,Exch_months2,0))</f>
        <v>56.892895976803189</v>
      </c>
      <c r="FR13" s="19">
        <v>1299666.6666666667</v>
      </c>
      <c r="FS13" s="8">
        <f t="array" ref="FS13">FR13/INDEX(Exch_rates,MATCH($A13,Exch_regions2,0),MATCH(FR$1,Exch_months2,0))</f>
        <v>55.739814152966403</v>
      </c>
      <c r="FT13" s="19">
        <v>1251166.6666666667</v>
      </c>
      <c r="FU13" s="8">
        <f t="array" ref="FU13">FT13/INDEX(Exch_rates,MATCH($A13,Exch_regions2,0),MATCH(FT$1,Exch_months2,0))</f>
        <v>53.755818116720377</v>
      </c>
      <c r="FV13" s="19">
        <v>1271041.6666666667</v>
      </c>
      <c r="FW13" s="8">
        <f t="array" ref="FW13">FV13/INDEX(Exch_rates,MATCH($A13,Exch_regions2,0),MATCH(FV$1,Exch_months2,0))</f>
        <v>55.0036062026686</v>
      </c>
      <c r="FX13" s="19">
        <v>1200541.6666666667</v>
      </c>
      <c r="FY13" s="8">
        <f t="array" ref="FY13">FX13/INDEX(Exch_rates,MATCH($A13,Exch_regions2,0),MATCH(FX$1,Exch_months2,0))</f>
        <v>52.103074141048822</v>
      </c>
      <c r="FZ13" s="19">
        <v>1127466.6666666667</v>
      </c>
      <c r="GA13" s="8">
        <f t="array" ref="GA13">FZ13/INDEX(Exch_rates,MATCH($A13,Exch_regions2,0),MATCH(FZ$1,Exch_months2,0))</f>
        <v>47.62602083920023</v>
      </c>
      <c r="GB13" s="19">
        <v>1081291.6666666667</v>
      </c>
      <c r="GC13" s="8">
        <f t="array" ref="GC13">GB13/INDEX(Exch_rates,MATCH($A13,Exch_regions2,0),MATCH(GB$1,Exch_months2,0))</f>
        <v>45.210801393728225</v>
      </c>
      <c r="GD13" s="19">
        <v>1139645.8333333333</v>
      </c>
      <c r="GE13" s="8">
        <f t="array" ref="GE13">GD13/INDEX(Exch_rates,MATCH($A13,Exch_regions2,0),MATCH(GD$1,Exch_months2,0))</f>
        <v>47.733856893542757</v>
      </c>
      <c r="GF13" s="19">
        <v>1070566.6666666667</v>
      </c>
      <c r="GG13" s="8">
        <f t="array" ref="GG13">GF13/INDEX(Exch_rates,MATCH($A13,Exch_regions2,0),MATCH(GF$1,Exch_months2,0))</f>
        <v>44.520377044635431</v>
      </c>
      <c r="GH13" s="19">
        <v>1048895.8333333333</v>
      </c>
      <c r="GI13" s="8">
        <f t="array" ref="GI13">GH13/INDEX(Exch_rates,MATCH($A13,Exch_regions2,0),MATCH(GH$1,Exch_months2,0))</f>
        <v>42.899625085207902</v>
      </c>
      <c r="GJ13" s="19">
        <v>1044833.3333333334</v>
      </c>
      <c r="GK13" s="8">
        <f t="array" ref="GK13">GJ13/INDEX(Exch_rates,MATCH($A13,Exch_regions2,0),MATCH(GJ$1,Exch_months2,0))</f>
        <v>42.733469665985005</v>
      </c>
      <c r="GL13" s="19">
        <v>1033854.1666666666</v>
      </c>
      <c r="GM13" s="8">
        <f t="array" ref="GM13">GL13/INDEX(Exch_rates,MATCH($A13,Exch_regions2,0),MATCH(GL$1,Exch_months2,0))</f>
        <v>42.140794836956523</v>
      </c>
      <c r="GN13" s="19">
        <v>1004325</v>
      </c>
      <c r="GO13" s="8">
        <f t="array" ref="GO13">GN13/INDEX(Exch_rates,MATCH($A13,Exch_regions2,0),MATCH(GN$1,Exch_months2,0))</f>
        <v>40.853898305084748</v>
      </c>
      <c r="GP13" s="19">
        <v>1063076</v>
      </c>
      <c r="GQ13" s="8">
        <f t="array" ref="GQ13">GP13/INDEX(Exch_rates,MATCH($A13,Exch_regions2,0),MATCH(GP$1,Exch_months2,0))</f>
        <v>43.583573624871882</v>
      </c>
      <c r="GR13" s="19">
        <v>1165283.3333333333</v>
      </c>
      <c r="GS13" s="8">
        <f t="array" ref="GS13">GR13/INDEX(Exch_rates,MATCH($A13,Exch_regions2,0),MATCH(GR$1,Exch_months2,0))</f>
        <v>47.796691277003006</v>
      </c>
      <c r="GT13" s="19">
        <v>1087083.3333333333</v>
      </c>
      <c r="GU13" s="8">
        <f t="array" ref="GU13">GT13/INDEX(Exch_rates,MATCH($A13,Exch_regions2,0),MATCH(GT$1,Exch_months2,0))</f>
        <v>44.115657761244499</v>
      </c>
      <c r="GV13" s="19">
        <v>1110729.1666666667</v>
      </c>
      <c r="GW13" s="8">
        <f t="array" ref="GW13">GV13/INDEX(Exch_rates,MATCH($A13,Exch_regions2,0),MATCH(GV$1,Exch_months2,0))</f>
        <v>45.029560810810814</v>
      </c>
      <c r="GX13" s="19">
        <v>1375916.6666666667</v>
      </c>
      <c r="GY13" s="8">
        <f t="array" ref="GY13">GX13/INDEX(Exch_rates,MATCH($A13,Exch_regions2,0),MATCH(GX$1,Exch_months2,0))</f>
        <v>56.313096862210102</v>
      </c>
      <c r="GZ13" s="19">
        <v>1421666.6666666667</v>
      </c>
      <c r="HA13" s="8">
        <f t="array" ref="HA13">GZ13/INDEX(Exch_rates,MATCH($A13,Exch_regions2,0),MATCH(GZ$1,Exch_months2,0))</f>
        <v>58.384668035592064</v>
      </c>
      <c r="HB13" s="19">
        <v>1405833.3333333333</v>
      </c>
      <c r="HC13" s="8">
        <f t="array" ref="HC13">HB13/INDEX(Exch_rates,MATCH($A13,Exch_regions2,0),MATCH(HB$1,Exch_months2,0))</f>
        <v>56.993243243243235</v>
      </c>
      <c r="HD13" s="19">
        <v>1410583.3333333333</v>
      </c>
      <c r="HE13" s="8">
        <f t="array" ref="HE13">HD13/INDEX(Exch_rates,MATCH($A13,Exch_regions2,0),MATCH(HD$1,Exch_months2,0))</f>
        <v>55.864686468646859</v>
      </c>
      <c r="HF13" s="19">
        <v>1341458.3333333333</v>
      </c>
      <c r="HG13" s="8">
        <f t="array" ref="HG13">HF13/INDEX(Exch_rates,MATCH($A13,Exch_regions2,0),MATCH(HF$1,Exch_months2,0))</f>
        <v>53.658333333333331</v>
      </c>
      <c r="HH13" s="19">
        <v>1319000</v>
      </c>
      <c r="HI13" s="8">
        <f t="array" ref="HI13">HH13/INDEX(Exch_rates,MATCH($A13,Exch_regions2,0),MATCH(HH$1,Exch_months2,0))</f>
        <v>52.707292707292709</v>
      </c>
      <c r="HJ13" s="19">
        <v>1147000</v>
      </c>
      <c r="HK13" s="8">
        <f t="array" ref="HK13">HJ13/INDEX(Exch_rates,MATCH($A13,Exch_regions2,0),MATCH(HJ$1,Exch_months2,0))</f>
        <v>45.849433710859422</v>
      </c>
      <c r="HL13" s="19">
        <v>1070604.1666666667</v>
      </c>
      <c r="HM13" s="8">
        <f t="array" ref="HM13">HL13/INDEX(Exch_rates,MATCH($A13,Exch_regions2,0),MATCH(HL$1,Exch_months2,0))</f>
        <v>42.895659432387319</v>
      </c>
      <c r="HN13" s="8">
        <v>1122770.8333333333</v>
      </c>
      <c r="HO13" s="8">
        <f t="array" ref="HO13">HN13/INDEX(Exch_rates,MATCH($A13,Exch_regions2,0),MATCH(HN$1,Exch_months2,0))</f>
        <v>44.687396351575451</v>
      </c>
      <c r="HP13" s="8">
        <v>1323479.1666666667</v>
      </c>
      <c r="HQ13" s="8">
        <f t="array" ref="HQ13">HP13/INDEX(Exch_rates,MATCH($A13,Exch_regions2,0),MATCH(HP$1,Exch_months2,0))</f>
        <v>51.148953301127214</v>
      </c>
      <c r="HR13" s="8">
        <v>1321708.3333333333</v>
      </c>
      <c r="HS13" s="8">
        <f t="array" ref="HS13">HR13/INDEX(Exch_rates,MATCH($A13,Exch_regions2,0),MATCH(HR$1,Exch_months2,0))</f>
        <v>51.328478964401292</v>
      </c>
      <c r="HT13" s="8">
        <v>1348166.6666666667</v>
      </c>
      <c r="HU13" s="8">
        <f t="array" ref="HU13">HT13/INDEX(Exch_rates,MATCH($A13,Exch_regions2,0),MATCH(HT$1,Exch_months2,0))</f>
        <v>52.786478726181159</v>
      </c>
      <c r="HV13" s="8">
        <v>1450645.8333333333</v>
      </c>
      <c r="HW13" s="8">
        <f t="array" ref="HW13">HV13/INDEX(Exch_rates,MATCH($A13,Exch_regions2,0),MATCH(HV$1,Exch_months2,0))</f>
        <v>56.70276872964169</v>
      </c>
      <c r="HX13" s="8">
        <v>1391116.6666666667</v>
      </c>
      <c r="HY13" s="8">
        <f t="array" ref="HY13">HX13/INDEX(Exch_rates,MATCH($A13,Exch_regions2,0),MATCH(HX$1,Exch_months2,0))</f>
        <v>55.130118890356677</v>
      </c>
      <c r="HZ13" s="8">
        <v>1408437.5</v>
      </c>
      <c r="IA13" s="8">
        <f t="array" ref="IA13">HZ13/INDEX(Exch_rates,MATCH($A13,Exch_regions2,0),MATCH(HZ$1,Exch_months2,0))</f>
        <v>55.413934426229503</v>
      </c>
      <c r="IB13" s="8">
        <v>1587520.8333333333</v>
      </c>
      <c r="IC13" s="8">
        <f t="array" ref="IC13">IB13/INDEX(Exch_rates,MATCH($A13,Exch_regions2,0),MATCH(IB$1,Exch_months2,0))</f>
        <v>61.811323815704085</v>
      </c>
      <c r="ID13" s="8">
        <v>1570125</v>
      </c>
      <c r="IE13" s="8">
        <f t="array" ref="IE13">ID13/INDEX(Exch_rates,MATCH($A13,Exch_regions2,0),MATCH(ID$1,Exch_months2,0))</f>
        <v>61.01522020725389</v>
      </c>
      <c r="IF13" s="8">
        <v>1589100.6666666667</v>
      </c>
      <c r="IG13" s="8">
        <f t="array" ref="IG13">IF13/INDEX(Exch_rates,MATCH($A13,Exch_regions2,0),MATCH(IF$1,Exch_months2,0))</f>
        <v>61.119256410256412</v>
      </c>
      <c r="IH13" s="8">
        <v>1624395.8333333333</v>
      </c>
      <c r="II13" s="8">
        <f t="array" ref="II13">IH13/INDEX(Exch_rates,MATCH($A13,Exch_regions2,0),MATCH(IH$1,Exch_months2,0))</f>
        <v>63.185575364667748</v>
      </c>
      <c r="IJ13" s="8">
        <v>1573083.3333333333</v>
      </c>
      <c r="IK13" s="8">
        <f t="array" ref="IK13">IJ13/INDEX(Exch_rates,MATCH($A13,Exch_regions2,0),MATCH(IJ$1,Exch_months2,0))</f>
        <v>60.762614752726378</v>
      </c>
      <c r="IL13" s="8">
        <v>1546810.6666666667</v>
      </c>
      <c r="IM13" s="8">
        <f t="array" ref="IM13">IL13/INDEX(Exch_rates,MATCH($A13,Exch_regions2,0),MATCH(IL$1,Exch_months2,0))</f>
        <v>60.422291666666666</v>
      </c>
      <c r="IN13" s="8">
        <v>1589729.1666666667</v>
      </c>
      <c r="IO13" s="8">
        <f t="array" ref="IO13">IN13/INDEX(Exch_rates,MATCH($A13,Exch_regions2,0),MATCH(IN$1,Exch_months2,0))</f>
        <v>61.143429487179489</v>
      </c>
      <c r="IP13" s="8">
        <v>1623383.3333333333</v>
      </c>
      <c r="IQ13" s="8">
        <f t="array" ref="IQ13">IP13/INDEX(Exch_rates,MATCH($A13,Exch_regions2,0),MATCH(IP$1,Exch_months2,0))</f>
        <v>63.166666666666664</v>
      </c>
      <c r="IR13" s="8">
        <v>1658041.6666666667</v>
      </c>
      <c r="IS13" s="8">
        <f t="array" ref="IS13">IR13/INDEX(Exch_rates,MATCH($A13,Exch_regions2,0),MATCH(IR$1,Exch_months2,0))</f>
        <v>66.10132890365449</v>
      </c>
      <c r="IT13" s="8">
        <v>1751812.5</v>
      </c>
      <c r="IU13" s="8">
        <f t="array" ref="IU13">IT13/INDEX(Exch_rates,MATCH($A13,Exch_regions2,0),MATCH(IT$1,Exch_months2,0))</f>
        <v>69.378712871287135</v>
      </c>
      <c r="IV13" s="34">
        <v>1704533.3333333333</v>
      </c>
      <c r="IW13" s="8">
        <f t="array" ref="IW13">IV13/INDEX(Exch_rates,MATCH($A13,Exch_regions2,0),MATCH(IV$1,Exch_months2,0))</f>
        <v>67.284210526315789</v>
      </c>
      <c r="IX13" s="8">
        <v>1804562.5</v>
      </c>
      <c r="IY13" s="8">
        <f t="array" ref="IY13">IX13/INDEX(Exch_rates,MATCH($A13,Exch_regions2,0),MATCH(IX$1,Exch_months2,0))</f>
        <v>69.517656500802573</v>
      </c>
      <c r="IZ13" s="8">
        <v>1885958.3333333333</v>
      </c>
      <c r="JA13" s="8">
        <f t="array" ref="JA13">IZ13/INDEX(Exch_rates,MATCH($A13,Exch_regions2,0),MATCH(IZ$1,Exch_months2,0))</f>
        <v>72.37448033258714</v>
      </c>
      <c r="JB13" s="8">
        <v>2004400</v>
      </c>
      <c r="JC13" s="8">
        <f t="array" ref="JC13">JB13/INDEX(Exch_rates,MATCH($A13,Exch_regions2,0),MATCH(JB$1,Exch_months2,0))</f>
        <v>77.092307692307699</v>
      </c>
      <c r="JD13" s="8">
        <v>2300500</v>
      </c>
      <c r="JE13" s="8">
        <f t="array" ref="JE13">JD13/INDEX(Exch_rates,MATCH($A13,Exch_regions2,0),MATCH(JD$1,Exch_months2,0))</f>
        <v>88.480769230769226</v>
      </c>
      <c r="JF13" s="8">
        <v>2556916.6666666665</v>
      </c>
      <c r="JG13" s="8">
        <f t="array" ref="JG13">JF13/INDEX(Exch_rates,MATCH($A13,Exch_regions2,0),MATCH(JF$1,Exch_months2,0))</f>
        <v>98.342948717948715</v>
      </c>
      <c r="JH13" s="8">
        <v>2588145.8333333335</v>
      </c>
      <c r="JI13" s="8">
        <f t="array" ref="JI13">JH13/INDEX(Exch_rates,MATCH($A13,Exch_regions2,0),MATCH(JH$1,Exch_months2,0))</f>
        <v>98.910031847133766</v>
      </c>
      <c r="JJ13" s="8">
        <v>3025958.3333333335</v>
      </c>
      <c r="JK13" s="8">
        <f t="array" ref="JK13">JJ13/INDEX(Exch_rates,MATCH($A13,Exch_regions2,0),MATCH(JJ$1,Exch_months2,0))</f>
        <v>116.38301282051283</v>
      </c>
      <c r="JL13" s="8">
        <v>3129812.5</v>
      </c>
      <c r="JM13" s="8">
        <f t="array" ref="JM13">JL13/INDEX(Exch_rates,MATCH($A13,Exch_regions2,0),MATCH(JL$1,Exch_months2,0))</f>
        <v>120.37740384615384</v>
      </c>
      <c r="JN13" s="8">
        <v>2896950</v>
      </c>
      <c r="JO13" s="8">
        <f t="array" ref="JO13">JN13/INDEX(Exch_rates,MATCH($A13,Exch_regions2,0),MATCH(JN$1,Exch_months2,0))</f>
        <v>111.42115384615384</v>
      </c>
      <c r="JP13" s="8">
        <v>3191125</v>
      </c>
      <c r="JQ13" s="8">
        <f t="array" ref="JQ13">JP13/INDEX(Exch_rates,MATCH($A13,Exch_regions2,0),MATCH(JP$1,Exch_months2,0))</f>
        <v>121.56666666666666</v>
      </c>
      <c r="JR13" s="8">
        <v>3295583.3333333335</v>
      </c>
      <c r="JS13" s="8">
        <f t="array" ref="JS13">JR13/INDEX(Exch_rates,MATCH($A13,Exch_regions2,0),MATCH(JR$1,Exch_months2,0))</f>
        <v>126.75320512820514</v>
      </c>
      <c r="JT13" s="8">
        <v>2965666.6666666665</v>
      </c>
      <c r="JU13" s="8">
        <f t="array" ref="JU13">JT13/INDEX(Exch_rates,MATCH($A13,Exch_regions2,0),MATCH(JT$1,Exch_months2,0))</f>
        <v>111.21249999999999</v>
      </c>
      <c r="JV13" s="8">
        <v>2664541.6666666665</v>
      </c>
      <c r="JW13" s="8">
        <f t="array" ref="JW13">JV13/INDEX(Exch_rates,MATCH($A13,Exch_regions2,0),MATCH(JV$1,Exch_months2,0))</f>
        <v>101.18512658227849</v>
      </c>
      <c r="JX13" s="8">
        <v>2727566.6666666665</v>
      </c>
      <c r="JY13" s="8">
        <f t="array" ref="JY13">JX13/INDEX(Exch_rates,MATCH($A13,Exch_regions2,0),MATCH(JX$1,Exch_months2,0))</f>
        <v>103.57848101265823</v>
      </c>
      <c r="JZ13" s="8">
        <v>2804708.3333333335</v>
      </c>
      <c r="KA13" s="8">
        <f t="array" ref="KA13">JZ13/INDEX(Exch_rates,MATCH($A13,Exch_regions2,0),MATCH(JZ$1,Exch_months2,0))</f>
        <v>106.50791139240508</v>
      </c>
      <c r="KB13" s="8">
        <v>2829000</v>
      </c>
      <c r="KC13" s="8">
        <f t="array" ref="KC13">KB13/INDEX(Exch_rates,MATCH($A13,Exch_regions2,0),MATCH(KB$1,Exch_months2,0))</f>
        <v>107.43037974683544</v>
      </c>
      <c r="KD13" s="8">
        <v>2526900</v>
      </c>
      <c r="KE13" s="8">
        <f t="array" ref="KE13">KD13/INDEX(Exch_rates,MATCH($A13,Exch_regions2,0),MATCH(KD$1,Exch_months2,0))</f>
        <v>94.761119027975695</v>
      </c>
      <c r="KF13" s="8">
        <v>2199708.3333333335</v>
      </c>
      <c r="KG13" s="8">
        <f t="array" ref="KG13">KF13/INDEX(Exch_rates,MATCH($A13,Exch_regions2,0),MATCH(KF$1,Exch_months2,0))</f>
        <v>82.491124778119456</v>
      </c>
      <c r="KH13" s="8">
        <v>2202333.3333333335</v>
      </c>
      <c r="KI13" s="8">
        <f t="array" ref="KI13">KH13/INDEX(Exch_rates,MATCH($A13,Exch_regions2,0),MATCH(KH$1,Exch_months2,0))</f>
        <v>82.589564739118487</v>
      </c>
      <c r="KJ13" s="8">
        <v>2222958.3333333335</v>
      </c>
      <c r="KK13" s="8">
        <f t="array" ref="KK13">KJ13/INDEX(Exch_rates,MATCH($A13,Exch_regions2,0),MATCH(KJ$1,Exch_months2,0))</f>
        <v>83.363021575539392</v>
      </c>
      <c r="KL13" s="8">
        <v>2085200</v>
      </c>
      <c r="KM13" s="8">
        <f t="array" ref="KM13">KL13/INDEX(Exch_rates,MATCH($A13,Exch_regions2,0),MATCH(KL$1,Exch_months2,0))</f>
        <v>79.185812478638965</v>
      </c>
      <c r="KN13" s="8">
        <v>1879208.3333333333</v>
      </c>
      <c r="KO13" s="8">
        <f t="array" ref="KO13">KN13/INDEX(Exch_rates,MATCH($A13,Exch_regions2,0),MATCH(KN$1,Exch_months2,0))</f>
        <v>71.363245104368403</v>
      </c>
      <c r="KP13" s="8">
        <v>1745950</v>
      </c>
      <c r="KQ13" s="8">
        <f t="array" ref="KQ13">KP13/INDEX(Exch_rates,MATCH($A13,Exch_regions2,0),MATCH(KP$1,Exch_months2,0))</f>
        <v>66.302738009341894</v>
      </c>
      <c r="KR13" s="8">
        <v>1738104.1666666667</v>
      </c>
      <c r="KS13" s="8">
        <f t="array" ref="KS13">KR13/INDEX(Exch_rates,MATCH($A13,Exch_regions2,0),MATCH(KR$1,Exch_months2,0))</f>
        <v>66.004791199888615</v>
      </c>
      <c r="KT13" s="8">
        <v>1759750</v>
      </c>
      <c r="KU13" s="8">
        <f t="array" ref="KU13">KT13/INDEX(Exch_rates,MATCH($A13,Exch_regions2,0),MATCH(KT$1,Exch_months2,0))</f>
        <v>66.826795275889566</v>
      </c>
      <c r="KV13" s="8">
        <v>1803783.3333333333</v>
      </c>
      <c r="KW13" s="8">
        <f t="array" ref="KW13">KV13/INDEX(Exch_rates,MATCH($A13,Exch_regions2,0),MATCH(KV$1,Exch_months2,0))</f>
        <v>68.498968341371409</v>
      </c>
      <c r="KX13" s="8">
        <v>1897770.8333333333</v>
      </c>
      <c r="KY13" s="8">
        <f t="array" ref="KY13">KX13/INDEX(Exch_rates,MATCH($A13,Exch_regions2,0),MATCH(KX$1,Exch_months2,0))</f>
        <v>72.068159090621393</v>
      </c>
      <c r="KZ13" s="8">
        <v>2288458.3333333335</v>
      </c>
      <c r="LA13" s="8">
        <f t="array" ref="LA13">KZ13/INDEX(Exch_rates,MATCH($A13,Exch_regions2,0),MATCH(KZ$1,Exch_months2,0))</f>
        <v>85.285220934421545</v>
      </c>
      <c r="LB13" s="8">
        <v>2234650</v>
      </c>
      <c r="LC13" s="8">
        <f t="array" ref="LC13">LB13/INDEX(Exch_rates,MATCH($A13,Exch_regions2,0),MATCH(LB$1,Exch_months2,0))</f>
        <v>81.756484835180913</v>
      </c>
      <c r="LD13" s="8">
        <v>1911854.1666666667</v>
      </c>
      <c r="LE13" s="8">
        <f t="array" ref="LE13">LD13/INDEX(Exch_rates,MATCH($A13,Exch_regions2,0),MATCH(LD$1,Exch_months2,0))</f>
        <v>71.030397037697526</v>
      </c>
      <c r="LF13" s="8">
        <v>1716375</v>
      </c>
      <c r="LG13" s="8">
        <f t="array" ref="LG13">LF13/INDEX(Exch_rates,MATCH($A13,Exch_regions2,0),MATCH(LF$1,Exch_months2,0))</f>
        <v>62.794973109428163</v>
      </c>
      <c r="LH13" s="8">
        <v>1742395</v>
      </c>
      <c r="LI13" s="8">
        <f>LH13/INDEX(Exch_Rate_Data1,MATCH('Food Items CMB_Sorghum'!$A13,Exch_regions1,0),MATCH('Food Items CMB_Sorghum'!LH$1,exch_month4,0))</f>
        <v>64.058639705882356</v>
      </c>
      <c r="LJ13" s="41">
        <v>1800538.3333333333</v>
      </c>
      <c r="LK13" s="8">
        <f>LJ13/INDEX(exch_Rate_Data2,MATCH('Food Items CMB_Sorghum'!$A13,Exch_regions1,0),MATCH('Food Items CMB_Sorghum'!LJ$1,exch_month5,0))</f>
        <v>66.279111143831742</v>
      </c>
      <c r="LL13" s="8">
        <v>1856458.3333333333</v>
      </c>
      <c r="LM13" s="8">
        <f>LL13/INDEX(exch_Rate_Data3,MATCH('Food Items CMB_Sorghum'!$A13,Exch_regions1,0),MATCH('Food Items CMB_Sorghum'!LL$1,exch_month6,0))</f>
        <v>68.12691131498471</v>
      </c>
      <c r="LN13" s="7">
        <v>1754516.6666666667</v>
      </c>
      <c r="LO13" s="7">
        <f>LN13/INDEX(Exchange_rate4,MATCH('Food Items CMB_Sorghum'!$A13,Exch_regions1,0),MATCH('Food Items CMB_Sorghum'!LN$1,exch_month7,0))</f>
        <v>64.504289215686271</v>
      </c>
      <c r="LP13" s="7">
        <v>1771529.1666666667</v>
      </c>
      <c r="LQ13" s="7">
        <f>LP13/INDEX(Exchange_rate5,MATCH('Food Items CMB_Sorghum'!$A13,Exch_regions1,0),MATCH('Food Items CMB_Sorghum'!LP$1,exch_month8,0))</f>
        <v>65.612191358024688</v>
      </c>
      <c r="LR13" s="7">
        <v>1802271.6666666667</v>
      </c>
      <c r="LS13" s="7">
        <f>LR13/INDEX(Exchange_rate6,MATCH('Food Items CMB_Sorghum'!$A13,Exch_regions1,0),MATCH('Food Items CMB_Sorghum'!LR$1,exch_month9,0))</f>
        <v>66.259987745098044</v>
      </c>
      <c r="LT13" s="7">
        <v>1922000</v>
      </c>
      <c r="LU13" s="7">
        <f>LT13/INDEX(Exchange_rate7,MATCH('Food Items CMB_Sorghum'!$A13,Exch_regions1,0),MATCH('Food Items CMB_Sorghum'!LT$1,exch_month10,0))</f>
        <v>70.317073170731717</v>
      </c>
      <c r="LV13" s="7">
        <v>1970515.5</v>
      </c>
      <c r="LW13" s="7">
        <f>LV13/INDEX(exchange_rates8,MATCH('Food Items CMB_Sorghum'!$A13,Exch_regions1,0),MATCH('Food Items CMB_Sorghum'!LV$1,exch_month11,0))</f>
        <v>71.223451807228912</v>
      </c>
      <c r="LX13" s="7">
        <v>1938183.6666666667</v>
      </c>
      <c r="LY13" s="7">
        <f>LX13/INDEX(exchange_rates9,MATCH('Food Items CMB_Sorghum'!$A13,Exch_regions1,0),MATCH('Food Items CMB_Sorghum'!LX$1,exch_month12,0))</f>
        <v>70.054831325301208</v>
      </c>
      <c r="LZ13" s="7">
        <v>2017584.0277777778</v>
      </c>
      <c r="MA13" s="7">
        <f>LZ13/INDEX(exchange_rates10,MATCH('Food Items CMB_Sorghum'!$A13,Exch_regions1,0),MATCH('Food Items CMB_Sorghum'!LZ$1,exch_month13,0))</f>
        <v>72.705730730730735</v>
      </c>
      <c r="MB13" s="7">
        <v>1978398.9166666667</v>
      </c>
      <c r="MC13" s="7">
        <f>MB13/INDEX(exchange_rates11,MATCH('Food Items CMB_Sorghum'!$A13,Exch_regions1,0),MATCH('Food Items CMB_Sorghum'!MB$1,exch_month14,0))</f>
        <v>70.732046453981013</v>
      </c>
      <c r="MD13" s="7">
        <v>2122200</v>
      </c>
      <c r="ME13" s="7">
        <f>MD13/INDEX(exchange_rates12,MATCH('Food Items CMB_Sorghum'!$A13,Exch_regions1,0),MATCH('Food Items CMB_Sorghum'!MD$1,exch_month15,0))</f>
        <v>74.90117647058824</v>
      </c>
      <c r="MF13" s="7">
        <v>2058916.6666666667</v>
      </c>
      <c r="MG13" s="7">
        <f>MF13/INDEX(exchange_rates13,MATCH('Food Items CMB_Sorghum'!$A13,Exch_regions1,0),MATCH('Food Items CMB_Sorghum'!MF$1,exch_month16,0))</f>
        <v>71.822674418604649</v>
      </c>
      <c r="MH13" s="7">
        <v>1891645.8333333333</v>
      </c>
      <c r="MI13" s="7">
        <f>MH13/INDEX(exchange_rates14,MATCH('Food Items CMB_Sorghum'!$A13,Exch_regions1,0),MATCH('Food Items CMB_Sorghum'!MH$1,exch_month17,0))</f>
        <v>65.229166666666657</v>
      </c>
      <c r="MJ13" s="7">
        <v>1770991</v>
      </c>
      <c r="MK13" s="7">
        <f>MJ13/INDEX(exchange_rates15,MATCH('Food Items CMB_Sorghum'!$A13,Exch_regions1,0),MATCH('Food Items CMB_Sorghum'!MJ$1,exch_month18,0))</f>
        <v>61.99501750291715</v>
      </c>
      <c r="ML13" s="7">
        <v>1687299.5833333333</v>
      </c>
      <c r="MM13" s="7">
        <f>ML13/INDEX(exchange_rates16,MATCH('Food Items CMB_Sorghum'!$A13,Exch_regions1,0),MATCH('Food Items CMB_Sorghum'!ML$1,exch_month19,0))</f>
        <v>58.4346176046176</v>
      </c>
      <c r="MN13" s="7">
        <v>1651812.5</v>
      </c>
      <c r="MO13" s="7">
        <f>MN13/INDEX(exchange_rates17,MATCH('Food Items CMB_Sorghum'!$A13,Exch_regions1,0),MATCH('Food Items CMB_Sorghum'!MN$1,exch_month20,0))</f>
        <v>56.311789772727273</v>
      </c>
      <c r="MP13" s="7">
        <v>1828165.3333333333</v>
      </c>
      <c r="MQ13" s="7">
        <f>MP13/INDEX(exchange_rates18,MATCH('Food Items CMB_Sorghum'!$A13,Exch_regions1,0),MATCH('Food Items CMB_Sorghum'!MP$1,exch_month21,0))</f>
        <v>61.623550561797749</v>
      </c>
      <c r="MR13" s="7">
        <v>1961514.2858750001</v>
      </c>
      <c r="MS13" s="7">
        <f>MR13/INDEX(exchange_rates19,MATCH('Food Items CMB_Sorghum'!$A13,Exch_regions1,0),MATCH('Food Items CMB_Sorghum'!MR$1,exch_month22,0))</f>
        <v>58.407373276674939</v>
      </c>
      <c r="MT13" s="40">
        <f t="shared" si="0"/>
        <v>1985365.8333333333</v>
      </c>
      <c r="MU13" s="40">
        <f t="shared" si="0"/>
        <v>75.316065334610499</v>
      </c>
    </row>
    <row r="14" spans="1:359" x14ac:dyDescent="0.25">
      <c r="A14" s="14" t="s">
        <v>10</v>
      </c>
      <c r="B14" s="7">
        <v>2318900</v>
      </c>
      <c r="C14" s="8">
        <f t="array" ref="C14">B14/INDEX(Exch_rates,MATCH($A14,Exch_regions2,0),MATCH(B$1,Exch_months2,0))</f>
        <v>76.27960526315789</v>
      </c>
      <c r="D14" s="7">
        <v>2596087.5</v>
      </c>
      <c r="E14" s="8">
        <f t="array" ref="E14">D14/INDEX(Exch_rates,MATCH($A14,Exch_regions2,0),MATCH(D$1,Exch_months2,0))</f>
        <v>85.397615131578945</v>
      </c>
      <c r="F14" s="7">
        <v>2637650</v>
      </c>
      <c r="G14" s="8">
        <f t="array" ref="G14">F14/INDEX(Exch_rates,MATCH($A14,Exch_regions2,0),MATCH(F$1,Exch_months2,0))</f>
        <v>83.469936708860757</v>
      </c>
      <c r="H14" s="7">
        <v>3106712.5</v>
      </c>
      <c r="I14" s="8">
        <f t="array" ref="I14">H14/INDEX(Exch_rates,MATCH($A14,Exch_regions2,0),MATCH(H$1,Exch_months2,0))</f>
        <v>99.574118589743591</v>
      </c>
      <c r="J14" s="7">
        <v>2906525</v>
      </c>
      <c r="K14" s="8">
        <f t="array" ref="K14">J14/INDEX(Exch_rates,MATCH($A14,Exch_regions2,0),MATCH(J$1,Exch_months2,0))</f>
        <v>91.92046173308033</v>
      </c>
      <c r="L14" s="7">
        <v>3059500</v>
      </c>
      <c r="M14" s="8">
        <f t="array" ref="M14">L14/INDEX(Exch_rates,MATCH($A14,Exch_regions2,0),MATCH(L$1,Exch_months2,0))</f>
        <v>94.283513097072415</v>
      </c>
      <c r="N14" s="7">
        <v>3087109.375</v>
      </c>
      <c r="O14" s="8">
        <f t="array" ref="O14">N14/INDEX(Exch_rates,MATCH($A14,Exch_regions2,0),MATCH(N$1,Exch_months2,0))</f>
        <v>96.926510989010993</v>
      </c>
      <c r="P14" s="7">
        <v>2932811.5</v>
      </c>
      <c r="Q14" s="8">
        <f t="array" ref="Q14">P14/INDEX(Exch_rates,MATCH($A14,Exch_regions2,0),MATCH(P$1,Exch_months2,0))</f>
        <v>91.793787167449139</v>
      </c>
      <c r="R14" s="7">
        <v>2366280.75</v>
      </c>
      <c r="S14" s="8">
        <f t="array" ref="S14">R14/INDEX(Exch_rates,MATCH($A14,Exch_regions2,0),MATCH(R$1,Exch_months2,0))</f>
        <v>76.331637096774188</v>
      </c>
      <c r="T14" s="7">
        <v>2396468.75</v>
      </c>
      <c r="U14" s="8">
        <f t="array" ref="U14">T14/INDEX(Exch_rates,MATCH($A14,Exch_regions2,0),MATCH(T$1,Exch_months2,0))</f>
        <v>78.572745901639351</v>
      </c>
      <c r="V14" s="7">
        <v>2203531.25</v>
      </c>
      <c r="W14" s="8">
        <f t="array" ref="W14">V14/INDEX(Exch_rates,MATCH($A14,Exch_regions2,0),MATCH(V$1,Exch_months2,0))</f>
        <v>86.58276031434184</v>
      </c>
      <c r="X14" s="7">
        <v>2069374.5</v>
      </c>
      <c r="Y14" s="8">
        <f t="array" ref="Y14">X14/INDEX(Exch_rates,MATCH($A14,Exch_regions2,0),MATCH(X$1,Exch_months2,0))</f>
        <v>90.762039473684212</v>
      </c>
      <c r="Z14" s="15">
        <v>1846000</v>
      </c>
      <c r="AA14" s="8">
        <f t="array" ref="AA14">Z14/INDEX(Exch_rates,MATCH($A14,Exch_regions2,0),MATCH(Z$1,Exch_months2,0))</f>
        <v>77.432885906040269</v>
      </c>
      <c r="AB14" s="7">
        <v>1683733.375</v>
      </c>
      <c r="AC14" s="8">
        <f t="array" ref="AC14">AB14/INDEX(Exch_rates,MATCH($A14,Exch_regions2,0),MATCH(AB$1,Exch_months2,0))</f>
        <v>65.70666829268292</v>
      </c>
      <c r="AD14" s="7">
        <v>1619217.75</v>
      </c>
      <c r="AE14" s="8">
        <f t="array" ref="AE14">AD14/INDEX(Exch_rates,MATCH($A14,Exch_regions2,0),MATCH(AD$1,Exch_months2,0))</f>
        <v>69.005657362028558</v>
      </c>
      <c r="AF14" s="7">
        <v>1729593.25</v>
      </c>
      <c r="AG14" s="8">
        <f t="array" ref="AG14">AF14/INDEX(Exch_rates,MATCH($A14,Exch_regions2,0),MATCH(AF$1,Exch_months2,0))</f>
        <v>76.496826625387001</v>
      </c>
      <c r="AH14" s="7">
        <v>1686343.25</v>
      </c>
      <c r="AI14" s="8">
        <f t="array" ref="AI14">AH14/INDEX(Exch_rates,MATCH($A14,Exch_regions2,0),MATCH(AH$1,Exch_months2,0))</f>
        <v>73.319271739130429</v>
      </c>
      <c r="AJ14" s="7">
        <v>1822203.625</v>
      </c>
      <c r="AK14" s="8">
        <f t="array" ref="AK14">AJ14/INDEX(Exch_rates,MATCH($A14,Exch_regions2,0),MATCH(AJ$1,Exch_months2,0))</f>
        <v>80.414987864077673</v>
      </c>
      <c r="AL14" s="7">
        <v>1838250</v>
      </c>
      <c r="AM14" s="8">
        <f t="array" ref="AM14">AL14/INDEX(Exch_rates,MATCH($A14,Exch_regions2,0),MATCH(AL$1,Exch_months2,0))</f>
        <v>83.957524548983784</v>
      </c>
      <c r="AN14" s="7">
        <v>1905937.5</v>
      </c>
      <c r="AO14" s="8">
        <f t="array" ref="AO14">AN14/INDEX(Exch_rates,MATCH($A14,Exch_regions2,0),MATCH(AN$1,Exch_months2,0))</f>
        <v>86.515546981389008</v>
      </c>
      <c r="AP14" s="7">
        <v>1949208.75</v>
      </c>
      <c r="AQ14" s="8">
        <f t="array" ref="AQ14">AP14/INDEX(Exch_rates,MATCH($A14,Exch_regions2,0),MATCH(AP$1,Exch_months2,0))</f>
        <v>87.683704453441294</v>
      </c>
      <c r="AR14" s="7">
        <v>1911602.5</v>
      </c>
      <c r="AS14" s="8">
        <f t="array" ref="AS14">AR14/INDEX(Exch_rates,MATCH($A14,Exch_regions2,0),MATCH(AR$1,Exch_months2,0))</f>
        <v>84.899737964114408</v>
      </c>
      <c r="AT14" s="7">
        <v>1911531.25</v>
      </c>
      <c r="AU14" s="8">
        <f t="array" ref="AU14">AT14/INDEX(Exch_rates,MATCH($A14,Exch_regions2,0),MATCH(AT$1,Exch_months2,0))</f>
        <v>86.304834165590606</v>
      </c>
      <c r="AV14" s="7">
        <v>1755600</v>
      </c>
      <c r="AW14" s="8">
        <f t="array" ref="AW14">AV14/INDEX(Exch_rates,MATCH($A14,Exch_regions2,0),MATCH(AV$1,Exch_months2,0))</f>
        <v>79.47631464580617</v>
      </c>
      <c r="AX14" s="7">
        <v>1660737.5</v>
      </c>
      <c r="AY14" s="8">
        <f t="array" ref="AY14">AX14/INDEX(Exch_rates,MATCH($A14,Exch_regions2,0),MATCH(AX$1,Exch_months2,0))</f>
        <v>79.233659351145036</v>
      </c>
      <c r="AZ14" s="7">
        <v>1713250</v>
      </c>
      <c r="BA14" s="8">
        <f t="array" ref="BA14">AZ14/INDEX(Exch_rates,MATCH($A14,Exch_regions2,0),MATCH(AZ$1,Exch_months2,0))</f>
        <v>87.143947100712111</v>
      </c>
      <c r="BB14" s="7">
        <v>1634187.5</v>
      </c>
      <c r="BC14" s="8">
        <f t="array" ref="BC14">BB14/INDEX(Exch_rates,MATCH($A14,Exch_regions2,0),MATCH(BB$1,Exch_months2,0))</f>
        <v>89.72840231488091</v>
      </c>
      <c r="BD14" s="7">
        <v>1461625</v>
      </c>
      <c r="BE14" s="8">
        <f t="array" ref="BE14">BD14/INDEX(Exch_rates,MATCH($A14,Exch_regions2,0),MATCH(BD$1,Exch_months2,0))</f>
        <v>83.236047835990888</v>
      </c>
      <c r="BF14" s="7">
        <v>1471375</v>
      </c>
      <c r="BG14" s="8">
        <f t="array" ref="BG14">BF14/INDEX(Exch_rates,MATCH($A14,Exch_regions2,0),MATCH(BF$1,Exch_months2,0))</f>
        <v>82.661516853932582</v>
      </c>
      <c r="BH14" s="7">
        <v>1663828.125</v>
      </c>
      <c r="BI14" s="8">
        <f t="array" ref="BI14">BH14/INDEX(Exch_rates,MATCH($A14,Exch_regions2,0),MATCH(BH$1,Exch_months2,0))</f>
        <v>90.180386178861795</v>
      </c>
      <c r="BJ14" s="7">
        <v>1519437.5</v>
      </c>
      <c r="BK14" s="8">
        <f t="array" ref="BK14">BJ14/INDEX(Exch_rates,MATCH($A14,Exch_regions2,0),MATCH(BJ$1,Exch_months2,0))</f>
        <v>81.690188172043008</v>
      </c>
      <c r="BL14" s="7">
        <v>1551937.5</v>
      </c>
      <c r="BM14" s="8">
        <f t="array" ref="BM14">BL14/INDEX(Exch_rates,MATCH($A14,Exch_regions2,0),MATCH(BL$1,Exch_months2,0))</f>
        <v>81.46653543307086</v>
      </c>
      <c r="BN14" s="7">
        <v>1504925</v>
      </c>
      <c r="BO14" s="8">
        <f t="array" ref="BO14">BN14/INDEX(Exch_rates,MATCH($A14,Exch_regions2,0),MATCH(BN$1,Exch_months2,0))</f>
        <v>77.653508771929822</v>
      </c>
      <c r="BP14" s="7">
        <v>1632718.75</v>
      </c>
      <c r="BQ14" s="8">
        <f t="array" ref="BQ14">BP14/INDEX(Exch_rates,MATCH($A14,Exch_regions2,0),MATCH(BP$1,Exch_months2,0))</f>
        <v>80.677488931493855</v>
      </c>
      <c r="BR14" s="7">
        <v>1704500</v>
      </c>
      <c r="BS14" s="8">
        <f t="array" ref="BS14">BR14/INDEX(Exch_rates,MATCH($A14,Exch_regions2,0),MATCH(BR$1,Exch_months2,0))</f>
        <v>82.542372881355931</v>
      </c>
      <c r="BT14" s="7">
        <v>1720162.5</v>
      </c>
      <c r="BU14" s="8">
        <f t="array" ref="BU14">BT14/INDEX(Exch_rates,MATCH($A14,Exch_regions2,0),MATCH(BT$1,Exch_months2,0))</f>
        <v>82.819571497351944</v>
      </c>
      <c r="BV14" s="7">
        <v>1595218.75</v>
      </c>
      <c r="BW14" s="8">
        <f t="array" ref="BW14">BV14/INDEX(Exch_rates,MATCH($A14,Exch_regions2,0),MATCH(BV$1,Exch_months2,0))</f>
        <v>77.15689238210399</v>
      </c>
      <c r="BX14" s="7">
        <v>1686546.875</v>
      </c>
      <c r="BY14" s="8">
        <f t="array" ref="BY14">BX14/INDEX(Exch_rates,MATCH($A14,Exch_regions2,0),MATCH(BX$1,Exch_months2,0))</f>
        <v>86.756526491769549</v>
      </c>
      <c r="BZ14" s="7">
        <v>1703437.5</v>
      </c>
      <c r="CA14" s="8">
        <f t="array" ref="CA14">BZ14/INDEX(Exch_rates,MATCH($A14,Exch_regions2,0),MATCH(BZ$1,Exch_months2,0))</f>
        <v>86.574379955275461</v>
      </c>
      <c r="CB14" s="7">
        <v>1645531.25</v>
      </c>
      <c r="CC14" s="8">
        <f t="array" ref="CC14">CB14/INDEX(Exch_rates,MATCH($A14,Exch_regions2,0),MATCH(CB$1,Exch_months2,0))</f>
        <v>81.846866451131561</v>
      </c>
      <c r="CD14" s="7">
        <v>1807140.625</v>
      </c>
      <c r="CE14" s="8">
        <f t="array" ref="CE14">CD14/INDEX(Exch_rates,MATCH($A14,Exch_regions2,0),MATCH(CD$1,Exch_months2,0))</f>
        <v>88.422350227032538</v>
      </c>
      <c r="CF14" s="7">
        <v>1881450</v>
      </c>
      <c r="CG14" s="8">
        <f t="array" ref="CG14">CF14/INDEX(Exch_rates,MATCH($A14,Exch_regions2,0),MATCH(CF$1,Exch_months2,0))</f>
        <v>91.840769305867425</v>
      </c>
      <c r="CH14" s="7">
        <v>1883125</v>
      </c>
      <c r="CI14" s="8">
        <f t="array" ref="CI14">CH14/INDEX(Exch_rates,MATCH($A14,Exch_regions2,0),MATCH(CH$1,Exch_months2,0))</f>
        <v>90.994201497946364</v>
      </c>
      <c r="CJ14" s="7">
        <v>1888593.75</v>
      </c>
      <c r="CK14" s="8">
        <f t="array" ref="CK14">CJ14/INDEX(Exch_rates,MATCH($A14,Exch_regions2,0),MATCH(CJ$1,Exch_months2,0))</f>
        <v>93.517888091111658</v>
      </c>
      <c r="CL14" s="7">
        <v>1936012.5</v>
      </c>
      <c r="CM14" s="8">
        <f t="array" ref="CM14">CL14/INDEX(Exch_rates,MATCH($A14,Exch_regions2,0),MATCH(CL$1,Exch_months2,0))</f>
        <v>93.653855456656345</v>
      </c>
      <c r="CN14" s="7">
        <v>1953281.25</v>
      </c>
      <c r="CO14" s="8">
        <f t="array" ref="CO14">CN14/INDEX(Exch_rates,MATCH($A14,Exch_regions2,0),MATCH(CN$1,Exch_months2,0))</f>
        <v>92.902794292508915</v>
      </c>
      <c r="CP14" s="7">
        <v>1798250</v>
      </c>
      <c r="CQ14" s="8">
        <f t="array" ref="CQ14">CP14/INDEX(Exch_rates,MATCH($A14,Exch_regions2,0),MATCH(CP$1,Exch_months2,0))</f>
        <v>85.733015494636476</v>
      </c>
      <c r="CR14" s="7">
        <v>1709887.5</v>
      </c>
      <c r="CS14" s="8">
        <f t="array" ref="CS14">CR14/INDEX(Exch_rates,MATCH($A14,Exch_regions2,0),MATCH(CR$1,Exch_months2,0))</f>
        <v>81.145002847380411</v>
      </c>
      <c r="CT14" s="7">
        <v>1706843.75</v>
      </c>
      <c r="CU14" s="8">
        <f t="array" ref="CU14">CT14/INDEX(Exch_rates,MATCH($A14,Exch_regions2,0),MATCH(CT$1,Exch_months2,0))</f>
        <v>79.480500582072182</v>
      </c>
      <c r="CV14" s="7">
        <v>1817265.625</v>
      </c>
      <c r="CW14" s="8">
        <f t="array" ref="CW14">CV14/INDEX(Exch_rates,MATCH($A14,Exch_regions2,0),MATCH(CV$1,Exch_months2,0))</f>
        <v>83.360808486238525</v>
      </c>
      <c r="CX14" s="7">
        <v>1850093.75</v>
      </c>
      <c r="CY14" s="8">
        <f t="array" ref="CY14">CX14/INDEX(Exch_rates,MATCH($A14,Exch_regions2,0),MATCH(CX$1,Exch_months2,0))</f>
        <v>84.479166666666671</v>
      </c>
      <c r="CZ14" s="7">
        <v>1694437.5</v>
      </c>
      <c r="DA14" s="8">
        <f t="array" ref="DA14">CZ14/INDEX(Exch_rates,MATCH($A14,Exch_regions2,0),MATCH(CZ$1,Exch_months2,0))</f>
        <v>75.983744394618839</v>
      </c>
      <c r="DB14" s="7">
        <v>1713562.5</v>
      </c>
      <c r="DC14" s="8">
        <f t="array" ref="DC14">DB14/INDEX(Exch_rates,MATCH($A14,Exch_regions2,0),MATCH(DB$1,Exch_months2,0))</f>
        <v>76.107594936708864</v>
      </c>
      <c r="DD14" s="7">
        <v>1823962.5</v>
      </c>
      <c r="DE14" s="8">
        <f t="array" ref="DE14">DD14/INDEX(Exch_rates,MATCH($A14,Exch_regions2,0),MATCH(DD$1,Exch_months2,0))</f>
        <v>80.18122472305258</v>
      </c>
      <c r="DF14" s="7">
        <v>1753675</v>
      </c>
      <c r="DG14" s="8">
        <f t="array" ref="DG14">DF14/INDEX(Exch_rates,MATCH($A14,Exch_regions2,0),MATCH(DF$1,Exch_months2,0))</f>
        <v>77.104950756243412</v>
      </c>
      <c r="DH14" s="7">
        <v>1806525</v>
      </c>
      <c r="DI14" s="8">
        <f t="array" ref="DI14">DH14/INDEX(Exch_rates,MATCH($A14,Exch_regions2,0),MATCH(DH$1,Exch_months2,0))</f>
        <v>79.414673817478459</v>
      </c>
      <c r="DJ14" s="7">
        <v>1820468.75</v>
      </c>
      <c r="DK14" s="8">
        <f t="array" ref="DK14">DJ14/INDEX(Exch_rates,MATCH($A14,Exch_regions2,0),MATCH(DJ$1,Exch_months2,0))</f>
        <v>79.461752509821039</v>
      </c>
      <c r="DL14" s="7">
        <v>1817484.375</v>
      </c>
      <c r="DM14" s="8">
        <f t="array" ref="DM14">DL14/INDEX(Exch_rates,MATCH($A14,Exch_regions2,0),MATCH(DL$1,Exch_months2,0))</f>
        <v>79.505003280839901</v>
      </c>
      <c r="DN14" s="7">
        <v>1882609.375</v>
      </c>
      <c r="DO14" s="8">
        <f t="array" ref="DO14">DN14/INDEX(Exch_rates,MATCH($A14,Exch_regions2,0),MATCH(DN$1,Exch_months2,0))</f>
        <v>82.534387330118363</v>
      </c>
      <c r="DP14" s="7">
        <v>1807562.5</v>
      </c>
      <c r="DQ14" s="8">
        <f t="array" ref="DQ14">DP14/INDEX(Exch_rates,MATCH($A14,Exch_regions2,0),MATCH(DP$1,Exch_months2,0))</f>
        <v>79.540704070407045</v>
      </c>
      <c r="DR14" s="7">
        <v>1752109.375</v>
      </c>
      <c r="DS14" s="8">
        <f t="array" ref="DS14">DR14/INDEX(Exch_rates,MATCH($A14,Exch_regions2,0),MATCH(DR$1,Exch_months2,0))</f>
        <v>77.630012184315461</v>
      </c>
      <c r="DT14" s="7">
        <v>1804387.5</v>
      </c>
      <c r="DU14" s="8">
        <f t="array" ref="DU14">DT14/INDEX(Exch_rates,MATCH($A14,Exch_regions2,0),MATCH(DT$1,Exch_months2,0))</f>
        <v>80.152252132196168</v>
      </c>
      <c r="DV14" s="7">
        <v>1809562.5</v>
      </c>
      <c r="DW14" s="8">
        <f t="array" ref="DW14">DV14/INDEX(Exch_rates,MATCH($A14,Exch_regions2,0),MATCH(DV$1,Exch_months2,0))</f>
        <v>80.069137168141594</v>
      </c>
      <c r="DX14" s="7">
        <v>1847351.5625</v>
      </c>
      <c r="DY14" s="8">
        <f t="array" ref="DY14">DX14/INDEX(Exch_rates,MATCH($A14,Exch_regions2,0),MATCH(DX$1,Exch_months2,0))</f>
        <v>81.416992617893342</v>
      </c>
      <c r="DZ14" s="7">
        <v>1907956.25</v>
      </c>
      <c r="EA14" s="8">
        <f t="array" ref="EA14">DZ14/INDEX(Exch_rates,MATCH($A14,Exch_regions2,0),MATCH(DZ$1,Exch_months2,0))</f>
        <v>84.903713510145963</v>
      </c>
      <c r="EB14" s="7">
        <v>1874398.4375</v>
      </c>
      <c r="EC14" s="8">
        <f t="array" ref="EC14">EB14/INDEX(Exch_rates,MATCH($A14,Exch_regions2,0),MATCH(EB$1,Exch_months2,0))</f>
        <v>83.380713411921704</v>
      </c>
      <c r="ED14" s="7">
        <v>1847679.6875</v>
      </c>
      <c r="EE14" s="8">
        <f t="array" ref="EE14">ED14/INDEX(Exch_rates,MATCH($A14,Exch_regions2,0),MATCH(ED$1,Exch_months2,0))</f>
        <v>82.19215691725978</v>
      </c>
      <c r="EF14" s="7">
        <v>1856450</v>
      </c>
      <c r="EG14" s="8">
        <f t="array" ref="EG14">EF14/INDEX(Exch_rates,MATCH($A14,Exch_regions2,0),MATCH(EF$1,Exch_months2,0))</f>
        <v>82.685284161767328</v>
      </c>
      <c r="EH14" s="7">
        <v>1912562.5</v>
      </c>
      <c r="EI14" s="8">
        <f t="array" ref="EI14">EH14/INDEX(Exch_rates,MATCH($A14,Exch_regions2,0),MATCH(EH$1,Exch_months2,0))</f>
        <v>85.429927414852031</v>
      </c>
      <c r="EJ14" s="7">
        <v>1981675</v>
      </c>
      <c r="EK14" s="8">
        <f t="array" ref="EK14">EJ14/INDEX(Exch_rates,MATCH($A14,Exch_regions2,0),MATCH(EJ$1,Exch_months2,0))</f>
        <v>86.347494553376904</v>
      </c>
      <c r="EL14" s="7">
        <v>2122832.5</v>
      </c>
      <c r="EM14" s="8">
        <f t="array" ref="EM14">EL14/INDEX(Exch_rates,MATCH($A14,Exch_regions2,0),MATCH(EL$1,Exch_months2,0))</f>
        <v>91.108690987124461</v>
      </c>
      <c r="EN14" s="7">
        <v>2239906.25</v>
      </c>
      <c r="EO14" s="8">
        <f t="array" ref="EO14">EN14/INDEX(Exch_rates,MATCH($A14,Exch_regions2,0),MATCH(EN$1,Exch_months2,0))</f>
        <v>96.030278670953919</v>
      </c>
      <c r="EP14" s="7">
        <v>2194062.5</v>
      </c>
      <c r="EQ14" s="8">
        <f t="array" ref="EQ14">EP14/INDEX(Exch_rates,MATCH($A14,Exch_regions2,0),MATCH(EP$1,Exch_months2,0))</f>
        <v>93.623319820780878</v>
      </c>
      <c r="ER14" s="7">
        <v>2177125</v>
      </c>
      <c r="ES14" s="8">
        <f t="array" ref="ES14">ER14/INDEX(Exch_rates,MATCH($A14,Exch_regions2,0),MATCH(ER$1,Exch_months2,0))</f>
        <v>98.512443438914033</v>
      </c>
      <c r="ET14" s="7">
        <v>2265640.625</v>
      </c>
      <c r="EU14" s="8">
        <f t="array" ref="EU14">ET14/INDEX(Exch_rates,MATCH($A14,Exch_regions2,0),MATCH(ET$1,Exch_months2,0))</f>
        <v>102.4018361581921</v>
      </c>
      <c r="EV14" s="7">
        <v>2200171.875</v>
      </c>
      <c r="EW14" s="8">
        <f t="array" ref="EW14">EV14/INDEX(Exch_rates,MATCH($A14,Exch_regions2,0),MATCH(EV$1,Exch_months2,0))</f>
        <v>99.442796610169495</v>
      </c>
      <c r="EX14" s="19">
        <v>2223937.5</v>
      </c>
      <c r="EY14" s="8">
        <f t="array" ref="EY14">EX14/INDEX(Exch_rates,MATCH($A14,Exch_regions2,0),MATCH(EX$1,Exch_months2,0))</f>
        <v>99.918566775244301</v>
      </c>
      <c r="EZ14" s="19">
        <v>2210640.625</v>
      </c>
      <c r="FA14" s="8">
        <f t="array" ref="FA14">EZ14/INDEX(Exch_rates,MATCH($A14,Exch_regions2,0),MATCH(EZ$1,Exch_months2,0))</f>
        <v>99.243125701459036</v>
      </c>
      <c r="FB14" s="19">
        <v>2236578.125</v>
      </c>
      <c r="FC14" s="8">
        <f t="array" ref="FC14">FB14/INDEX(Exch_rates,MATCH($A14,Exch_regions2,0),MATCH(FB$1,Exch_months2,0))</f>
        <v>100.18267077267637</v>
      </c>
      <c r="FD14" s="19">
        <v>2210328.125</v>
      </c>
      <c r="FE14" s="8">
        <f t="array" ref="FE14">FD14/INDEX(Exch_rates,MATCH($A14,Exch_regions2,0),MATCH(FD$1,Exch_months2,0))</f>
        <v>98.346078976640712</v>
      </c>
      <c r="FF14" s="19">
        <v>2216656.25</v>
      </c>
      <c r="FG14" s="8">
        <f t="array" ref="FG14">FF14/INDEX(Exch_rates,MATCH($A14,Exch_regions2,0),MATCH(FF$1,Exch_months2,0))</f>
        <v>97.009026258205694</v>
      </c>
      <c r="FH14" s="19">
        <v>2190506.25</v>
      </c>
      <c r="FI14" s="8">
        <f t="array" ref="FI14">FH14/INDEX(Exch_rates,MATCH($A14,Exch_regions2,0),MATCH(FH$1,Exch_months2,0))</f>
        <v>95.613542121344395</v>
      </c>
      <c r="FJ14" s="19">
        <v>2190453.125</v>
      </c>
      <c r="FK14" s="8">
        <f t="array" ref="FK14">FJ14/INDEX(Exch_rates,MATCH($A14,Exch_regions2,0),MATCH(FJ$1,Exch_months2,0))</f>
        <v>95.444580610021788</v>
      </c>
      <c r="FL14" s="19">
        <v>2149781.25</v>
      </c>
      <c r="FM14" s="8">
        <f t="array" ref="FM14">FL14/INDEX(Exch_rates,MATCH($A14,Exch_regions2,0),MATCH(FL$1,Exch_months2,0))</f>
        <v>93.291293734743689</v>
      </c>
      <c r="FN14" s="19">
        <v>1997762.5</v>
      </c>
      <c r="FO14" s="8">
        <f t="array" ref="FO14">FN14/INDEX(Exch_rates,MATCH($A14,Exch_regions2,0),MATCH(FN$1,Exch_months2,0))</f>
        <v>86.764929424538551</v>
      </c>
      <c r="FP14" s="19">
        <v>1929125</v>
      </c>
      <c r="FQ14" s="8">
        <f t="array" ref="FQ14">FP14/INDEX(Exch_rates,MATCH($A14,Exch_regions2,0),MATCH(FP$1,Exch_months2,0))</f>
        <v>83.444174101108402</v>
      </c>
      <c r="FR14" s="19">
        <v>1965250</v>
      </c>
      <c r="FS14" s="8">
        <f t="array" ref="FS14">FR14/INDEX(Exch_rates,MATCH($A14,Exch_regions2,0),MATCH(FR$1,Exch_months2,0))</f>
        <v>85.37605213141461</v>
      </c>
      <c r="FT14" s="19">
        <v>1946962.5</v>
      </c>
      <c r="FU14" s="8">
        <f t="array" ref="FU14">FT14/INDEX(Exch_rates,MATCH($A14,Exch_regions2,0),MATCH(FT$1,Exch_months2,0))</f>
        <v>84.247620077888357</v>
      </c>
      <c r="FV14" s="19">
        <v>2007937.5</v>
      </c>
      <c r="FW14" s="8">
        <f t="array" ref="FW14">FV14/INDEX(Exch_rates,MATCH($A14,Exch_regions2,0),MATCH(FV$1,Exch_months2,0))</f>
        <v>87.515663307000821</v>
      </c>
      <c r="FX14" s="19">
        <v>1966625</v>
      </c>
      <c r="FY14" s="8">
        <f t="array" ref="FY14">FX14/INDEX(Exch_rates,MATCH($A14,Exch_regions2,0),MATCH(FX$1,Exch_months2,0))</f>
        <v>85.855388813096866</v>
      </c>
      <c r="FZ14" s="19">
        <v>1841025</v>
      </c>
      <c r="GA14" s="8">
        <f t="array" ref="GA14">FZ14/INDEX(Exch_rates,MATCH($A14,Exch_regions2,0),MATCH(FZ$1,Exch_months2,0))</f>
        <v>79.715306343364361</v>
      </c>
      <c r="GB14" s="19">
        <v>1761625</v>
      </c>
      <c r="GC14" s="8">
        <f t="array" ref="GC14">GB14/INDEX(Exch_rates,MATCH($A14,Exch_regions2,0),MATCH(GB$1,Exch_months2,0))</f>
        <v>75.002660989888241</v>
      </c>
      <c r="GD14" s="19">
        <v>1673171.875</v>
      </c>
      <c r="GE14" s="8">
        <f t="array" ref="GE14">GD14/INDEX(Exch_rates,MATCH($A14,Exch_regions2,0),MATCH(GD$1,Exch_months2,0))</f>
        <v>71.047638004246281</v>
      </c>
      <c r="GF14" s="19">
        <v>1671370</v>
      </c>
      <c r="GG14" s="8">
        <f t="array" ref="GG14">GF14/INDEX(Exch_rates,MATCH($A14,Exch_regions2,0),MATCH(GF$1,Exch_months2,0))</f>
        <v>71.061649659863946</v>
      </c>
      <c r="GH14" s="19">
        <v>1677718.75</v>
      </c>
      <c r="GI14" s="8">
        <f t="array" ref="GI14">GH14/INDEX(Exch_rates,MATCH($A14,Exch_regions2,0),MATCH(GH$1,Exch_months2,0))</f>
        <v>70.696602580984987</v>
      </c>
      <c r="GJ14" s="19">
        <v>1599796.875</v>
      </c>
      <c r="GK14" s="8">
        <f t="array" ref="GK14">GJ14/INDEX(Exch_rates,MATCH($A14,Exch_regions2,0),MATCH(GJ$1,Exch_months2,0))</f>
        <v>67.324434508153601</v>
      </c>
      <c r="GL14" s="19">
        <v>1613718.75</v>
      </c>
      <c r="GM14" s="8">
        <f t="array" ref="GM14">GL14/INDEX(Exch_rates,MATCH($A14,Exch_regions2,0),MATCH(GL$1,Exch_months2,0))</f>
        <v>67.981832543443915</v>
      </c>
      <c r="GN14" s="19">
        <v>1652125</v>
      </c>
      <c r="GO14" s="8">
        <f t="array" ref="GO14">GN14/INDEX(Exch_rates,MATCH($A14,Exch_regions2,0),MATCH(GN$1,Exch_months2,0))</f>
        <v>69.325990034093891</v>
      </c>
      <c r="GP14" s="19">
        <v>1802906.25</v>
      </c>
      <c r="GQ14" s="8">
        <f t="array" ref="GQ14">GP14/INDEX(Exch_rates,MATCH($A14,Exch_regions2,0),MATCH(GP$1,Exch_months2,0))</f>
        <v>75.712598425196845</v>
      </c>
      <c r="GR14" s="19">
        <v>1862737.5</v>
      </c>
      <c r="GS14" s="8">
        <f t="array" ref="GS14">GR14/INDEX(Exch_rates,MATCH($A14,Exch_regions2,0),MATCH(GR$1,Exch_months2,0))</f>
        <v>77.776096033402922</v>
      </c>
      <c r="GT14" s="19">
        <v>1912421.875</v>
      </c>
      <c r="GU14" s="8">
        <f t="array" ref="GU14">GT14/INDEX(Exch_rates,MATCH($A14,Exch_regions2,0),MATCH(GT$1,Exch_months2,0))</f>
        <v>79.684244791666671</v>
      </c>
      <c r="GV14" s="19">
        <v>1990859.375</v>
      </c>
      <c r="GW14" s="8">
        <f t="array" ref="GW14">GV14/INDEX(Exch_rates,MATCH($A14,Exch_regions2,0),MATCH(GV$1,Exch_months2,0))</f>
        <v>82.952473958333329</v>
      </c>
      <c r="GX14" s="19">
        <v>2012275</v>
      </c>
      <c r="GY14" s="8">
        <f t="array" ref="GY14">GX14/INDEX(Exch_rates,MATCH($A14,Exch_regions2,0),MATCH(GX$1,Exch_months2,0))</f>
        <v>83.670478170478177</v>
      </c>
      <c r="GZ14" s="19">
        <v>2055328.125</v>
      </c>
      <c r="HA14" s="8">
        <f t="array" ref="HA14">GZ14/INDEX(Exch_rates,MATCH($A14,Exch_regions2,0),MATCH(GZ$1,Exch_months2,0))</f>
        <v>85.416233766233759</v>
      </c>
      <c r="HB14" s="19">
        <v>2107237.5</v>
      </c>
      <c r="HC14" s="8">
        <f t="array" ref="HC14">HB14/INDEX(Exch_rates,MATCH($A14,Exch_regions2,0),MATCH(HB$1,Exch_months2,0))</f>
        <v>87.292357083678539</v>
      </c>
      <c r="HD14" s="19">
        <v>2138187.5</v>
      </c>
      <c r="HE14" s="8">
        <f t="array" ref="HE14">HD14/INDEX(Exch_rates,MATCH($A14,Exch_regions2,0),MATCH(HD$1,Exch_months2,0))</f>
        <v>88.059202059202065</v>
      </c>
      <c r="HF14" s="19">
        <v>2103062.5</v>
      </c>
      <c r="HG14" s="8">
        <f t="array" ref="HG14">HF14/INDEX(Exch_rates,MATCH($A14,Exch_regions2,0),MATCH(HF$1,Exch_months2,0))</f>
        <v>86.590324240864646</v>
      </c>
      <c r="HH14" s="19">
        <v>1998375</v>
      </c>
      <c r="HI14" s="8">
        <f t="array" ref="HI14">HH14/INDEX(Exch_rates,MATCH($A14,Exch_regions2,0),MATCH(HH$1,Exch_months2,0))</f>
        <v>83.331595846711977</v>
      </c>
      <c r="HJ14" s="19">
        <v>1904921.875</v>
      </c>
      <c r="HK14" s="8">
        <f t="array" ref="HK14">HJ14/INDEX(Exch_rates,MATCH($A14,Exch_regions2,0),MATCH(HJ$1,Exch_months2,0))</f>
        <v>79.392419901015884</v>
      </c>
      <c r="HL14" s="19">
        <v>1861062.5</v>
      </c>
      <c r="HM14" s="8">
        <f t="array" ref="HM14">HL14/INDEX(Exch_rates,MATCH($A14,Exch_regions2,0),MATCH(HL$1,Exch_months2,0))</f>
        <v>77.706158663883087</v>
      </c>
      <c r="HN14" s="8">
        <v>1854675</v>
      </c>
      <c r="HO14" s="8">
        <f t="array" ref="HO14">HN14/INDEX(Exch_rates,MATCH($A14,Exch_regions2,0),MATCH(HN$1,Exch_months2,0))</f>
        <v>77.165591845225705</v>
      </c>
      <c r="HP14" s="8">
        <v>1968971.875</v>
      </c>
      <c r="HQ14" s="8">
        <f t="array" ref="HQ14">HP14/INDEX(Exch_rates,MATCH($A14,Exch_regions2,0),MATCH(HP$1,Exch_months2,0))</f>
        <v>78.133804563492063</v>
      </c>
      <c r="HR14" s="8">
        <v>2177187.5</v>
      </c>
      <c r="HS14" s="8">
        <f t="array" ref="HS14">HR14/INDEX(Exch_rates,MATCH($A14,Exch_regions2,0),MATCH(HR$1,Exch_months2,0))</f>
        <v>84.203529127387</v>
      </c>
      <c r="HT14" s="8">
        <v>2212587.5</v>
      </c>
      <c r="HU14" s="8">
        <f t="array" ref="HU14">HT14/INDEX(Exch_rates,MATCH($A14,Exch_regions2,0),MATCH(HT$1,Exch_months2,0))</f>
        <v>85.132262408618701</v>
      </c>
      <c r="HV14" s="8">
        <v>2238703.125</v>
      </c>
      <c r="HW14" s="8">
        <f t="array" ref="HW14">HV14/INDEX(Exch_rates,MATCH($A14,Exch_regions2,0),MATCH(HV$1,Exch_months2,0))</f>
        <v>85.835729690869883</v>
      </c>
      <c r="HX14" s="8">
        <v>2281075</v>
      </c>
      <c r="HY14" s="8">
        <f t="array" ref="HY14">HX14/INDEX(Exch_rates,MATCH($A14,Exch_regions2,0),MATCH(HX$1,Exch_months2,0))</f>
        <v>86.947779683628738</v>
      </c>
      <c r="HZ14" s="8">
        <v>2122968.75</v>
      </c>
      <c r="IA14" s="8">
        <f t="array" ref="IA14">HZ14/INDEX(Exch_rates,MATCH($A14,Exch_regions2,0),MATCH(HZ$1,Exch_months2,0))</f>
        <v>82.345454545454544</v>
      </c>
      <c r="IB14" s="8">
        <v>2096515.625</v>
      </c>
      <c r="IC14" s="8">
        <f t="array" ref="IC14">IB14/INDEX(Exch_rates,MATCH($A14,Exch_regions2,0),MATCH(IB$1,Exch_months2,0))</f>
        <v>81.319393939393933</v>
      </c>
      <c r="ID14" s="8">
        <v>2196103.125</v>
      </c>
      <c r="IE14" s="8">
        <f t="array" ref="IE14">ID14/INDEX(Exch_rates,MATCH($A14,Exch_regions2,0),MATCH(ID$1,Exch_months2,0))</f>
        <v>84.60787382614977</v>
      </c>
      <c r="IF14" s="8">
        <v>2232156.25</v>
      </c>
      <c r="IG14" s="8">
        <f t="array" ref="IG14">IF14/INDEX(Exch_rates,MATCH($A14,Exch_regions2,0),MATCH(IF$1,Exch_months2,0))</f>
        <v>86.017581888246625</v>
      </c>
      <c r="IH14" s="8">
        <v>2297062.5</v>
      </c>
      <c r="II14" s="8">
        <f t="array" ref="II14">IH14/INDEX(Exch_rates,MATCH($A14,Exch_regions2,0),MATCH(IH$1,Exch_months2,0))</f>
        <v>87.340779467680605</v>
      </c>
      <c r="IJ14" s="8">
        <v>2321375</v>
      </c>
      <c r="IK14" s="8">
        <f t="array" ref="IK14">IJ14/INDEX(Exch_rates,MATCH($A14,Exch_regions2,0),MATCH(IJ$1,Exch_months2,0))</f>
        <v>88.707905421542876</v>
      </c>
      <c r="IL14" s="8">
        <v>2325612.5</v>
      </c>
      <c r="IM14" s="8">
        <f t="array" ref="IM14">IL14/INDEX(Exch_rates,MATCH($A14,Exch_regions2,0),MATCH(IL$1,Exch_months2,0))</f>
        <v>90.227449078564504</v>
      </c>
      <c r="IN14" s="8">
        <v>2282896.875</v>
      </c>
      <c r="IO14" s="8">
        <f t="array" ref="IO14">IN14/INDEX(Exch_rates,MATCH($A14,Exch_regions2,0),MATCH(IN$1,Exch_months2,0))</f>
        <v>89.393906020558006</v>
      </c>
      <c r="IP14" s="8">
        <v>2245525</v>
      </c>
      <c r="IQ14" s="8">
        <f t="array" ref="IQ14">IP14/INDEX(Exch_rates,MATCH($A14,Exch_regions2,0),MATCH(IP$1,Exch_months2,0))</f>
        <v>88.441315478534861</v>
      </c>
      <c r="IR14" s="8">
        <v>2289453.125</v>
      </c>
      <c r="IS14" s="8">
        <f t="array" ref="IS14">IR14/INDEX(Exch_rates,MATCH($A14,Exch_regions2,0),MATCH(IR$1,Exch_months2,0))</f>
        <v>90.626546264225624</v>
      </c>
      <c r="IT14" s="8">
        <v>2349156.25</v>
      </c>
      <c r="IU14" s="8">
        <f t="array" ref="IU14">IT14/INDEX(Exch_rates,MATCH($A14,Exch_regions2,0),MATCH(IT$1,Exch_months2,0))</f>
        <v>92.989856506679857</v>
      </c>
      <c r="IV14" s="34">
        <v>2418887.5</v>
      </c>
      <c r="IW14" s="8">
        <f t="array" ref="IW14">IV14/INDEX(Exch_rates,MATCH($A14,Exch_regions2,0),MATCH(IV$1,Exch_months2,0))</f>
        <v>95.213048612477863</v>
      </c>
      <c r="IX14" s="8">
        <v>2503953.125</v>
      </c>
      <c r="IY14" s="8">
        <f t="array" ref="IY14">IX14/INDEX(Exch_rates,MATCH($A14,Exch_regions2,0),MATCH(IX$1,Exch_months2,0))</f>
        <v>96.654402895054275</v>
      </c>
      <c r="IZ14" s="8">
        <v>2557765.625</v>
      </c>
      <c r="JA14" s="8">
        <f t="array" ref="JA14">IZ14/INDEX(Exch_rates,MATCH($A14,Exch_regions2,0),MATCH(IZ$1,Exch_months2,0))</f>
        <v>98.954101864747756</v>
      </c>
      <c r="JB14" s="8">
        <v>2704712.5</v>
      </c>
      <c r="JC14" s="8">
        <f t="array" ref="JC14">JB14/INDEX(Exch_rates,MATCH($A14,Exch_regions2,0),MATCH(JB$1,Exch_months2,0))</f>
        <v>104.18769260400616</v>
      </c>
      <c r="JD14" s="8">
        <v>2795531.25</v>
      </c>
      <c r="JE14" s="8">
        <f t="array" ref="JE14">JD14/INDEX(Exch_rates,MATCH($A14,Exch_regions2,0),MATCH(JD$1,Exch_months2,0))</f>
        <v>107.47083077041366</v>
      </c>
      <c r="JF14" s="8">
        <v>2875512.5</v>
      </c>
      <c r="JG14" s="8">
        <f t="array" ref="JG14">JF14/INDEX(Exch_rates,MATCH($A14,Exch_regions2,0),MATCH(JF$1,Exch_months2,0))</f>
        <v>110.80973025048169</v>
      </c>
      <c r="JH14" s="8">
        <v>2845198.25</v>
      </c>
      <c r="JI14" s="8">
        <f t="array" ref="JI14">JH14/INDEX(Exch_rates,MATCH($A14,Exch_regions2,0),MATCH(JH$1,Exch_months2,0))</f>
        <v>108.38850476190476</v>
      </c>
      <c r="JJ14" s="8">
        <v>2947218.75</v>
      </c>
      <c r="JK14" s="8">
        <f t="array" ref="JK14">JJ14/INDEX(Exch_rates,MATCH($A14,Exch_regions2,0),MATCH(JJ$1,Exch_months2,0))</f>
        <v>112.27500000000001</v>
      </c>
      <c r="JL14" s="8">
        <v>3048531.25</v>
      </c>
      <c r="JM14" s="8">
        <f t="array" ref="JM14">JL14/INDEX(Exch_rates,MATCH($A14,Exch_regions2,0),MATCH(JL$1,Exch_months2,0))</f>
        <v>115.85866983372921</v>
      </c>
      <c r="JN14" s="8">
        <v>3102087.5</v>
      </c>
      <c r="JO14" s="8">
        <f t="array" ref="JO14">JN14/INDEX(Exch_rates,MATCH($A14,Exch_regions2,0),MATCH(JN$1,Exch_months2,0))</f>
        <v>115.74953358208955</v>
      </c>
      <c r="JP14" s="8">
        <v>3175406.25</v>
      </c>
      <c r="JQ14" s="8">
        <f t="array" ref="JQ14">JP14/INDEX(Exch_rates,MATCH($A14,Exch_regions2,0),MATCH(JP$1,Exch_months2,0))</f>
        <v>117.60763888888889</v>
      </c>
      <c r="JR14" s="8">
        <v>3234703.125</v>
      </c>
      <c r="JS14" s="8">
        <f t="array" ref="JS14">JR14/INDEX(Exch_rates,MATCH($A14,Exch_regions2,0),MATCH(JR$1,Exch_months2,0))</f>
        <v>119.80381944444444</v>
      </c>
      <c r="JT14" s="8">
        <v>3148037.5</v>
      </c>
      <c r="JU14" s="8">
        <f t="array" ref="JU14">JT14/INDEX(Exch_rates,MATCH($A14,Exch_regions2,0),MATCH(JT$1,Exch_months2,0))</f>
        <v>117.68364485981309</v>
      </c>
      <c r="JV14" s="8">
        <v>3098453.125</v>
      </c>
      <c r="JW14" s="8">
        <f t="array" ref="JW14">JV14/INDEX(Exch_rates,MATCH($A14,Exch_regions2,0),MATCH(JV$1,Exch_months2,0))</f>
        <v>115.0237819025522</v>
      </c>
      <c r="JX14" s="8">
        <v>3118162.5</v>
      </c>
      <c r="JY14" s="8">
        <f t="array" ref="JY14">JX14/INDEX(Exch_rates,MATCH($A14,Exch_regions2,0),MATCH(JX$1,Exch_months2,0))</f>
        <v>115.4875</v>
      </c>
      <c r="JZ14" s="8">
        <v>3167937.5</v>
      </c>
      <c r="KA14" s="8">
        <f t="array" ref="KA14">JZ14/INDEX(Exch_rates,MATCH($A14,Exch_regions2,0),MATCH(JZ$1,Exch_months2,0))</f>
        <v>117.33101851851852</v>
      </c>
      <c r="KB14" s="8">
        <v>3292390.625</v>
      </c>
      <c r="KC14" s="8">
        <f t="array" ref="KC14">KB14/INDEX(Exch_rates,MATCH($A14,Exch_regions2,0),MATCH(KB$1,Exch_months2,0))</f>
        <v>121.82759019426457</v>
      </c>
      <c r="KD14" s="8">
        <v>3395875</v>
      </c>
      <c r="KE14" s="8">
        <f t="array" ref="KE14">KD14/INDEX(Exch_rates,MATCH($A14,Exch_regions2,0),MATCH(KD$1,Exch_months2,0))</f>
        <v>123.93704379562044</v>
      </c>
      <c r="KF14" s="8">
        <v>3432531.25</v>
      </c>
      <c r="KG14" s="8">
        <f t="array" ref="KG14">KF14/INDEX(Exch_rates,MATCH($A14,Exch_regions2,0),MATCH(KF$1,Exch_months2,0))</f>
        <v>123.69481981981981</v>
      </c>
      <c r="KH14" s="8">
        <v>3448343.75</v>
      </c>
      <c r="KI14" s="8">
        <f t="array" ref="KI14">KH14/INDEX(Exch_rates,MATCH($A14,Exch_regions2,0),MATCH(KH$1,Exch_months2,0))</f>
        <v>124.26463963963964</v>
      </c>
      <c r="KJ14" s="8">
        <v>3526328.125</v>
      </c>
      <c r="KK14" s="8">
        <f t="array" ref="KK14">KJ14/INDEX(Exch_rates,MATCH($A14,Exch_regions2,0),MATCH(KJ$1,Exch_months2,0))</f>
        <v>125.19804462827523</v>
      </c>
      <c r="KL14" s="8">
        <v>3614412.5</v>
      </c>
      <c r="KM14" s="8">
        <f t="array" ref="KM14">KL14/INDEX(Exch_rates,MATCH($A14,Exch_regions2,0),MATCH(KL$1,Exch_months2,0))</f>
        <v>127.49250440917108</v>
      </c>
      <c r="KN14" s="8">
        <v>3688609.375</v>
      </c>
      <c r="KO14" s="8">
        <f t="array" ref="KO14">KN14/INDEX(Exch_rates,MATCH($A14,Exch_regions2,0),MATCH(KN$1,Exch_months2,0))</f>
        <v>129.99504405286345</v>
      </c>
      <c r="KP14" s="8">
        <v>3484712.5</v>
      </c>
      <c r="KQ14" s="8">
        <f t="array" ref="KQ14">KP14/INDEX(Exch_rates,MATCH($A14,Exch_regions2,0),MATCH(KP$1,Exch_months2,0))</f>
        <v>120.16249999999999</v>
      </c>
      <c r="KR14" s="8">
        <v>3371343.75</v>
      </c>
      <c r="KS14" s="8">
        <f t="array" ref="KS14">KR14/INDEX(Exch_rates,MATCH($A14,Exch_regions2,0),MATCH(KR$1,Exch_months2,0))</f>
        <v>116.00522159521024</v>
      </c>
      <c r="KT14" s="8">
        <v>3454507.8125</v>
      </c>
      <c r="KU14" s="8">
        <f t="array" ref="KU14">KT14/INDEX(Exch_rates,MATCH($A14,Exch_regions2,0),MATCH(KT$1,Exch_months2,0))</f>
        <v>118.10283119658119</v>
      </c>
      <c r="KV14" s="8">
        <v>3457625</v>
      </c>
      <c r="KW14" s="8">
        <f t="array" ref="KW14">KV14/INDEX(Exch_rates,MATCH($A14,Exch_regions2,0),MATCH(KV$1,Exch_months2,0))</f>
        <v>116.61467116357504</v>
      </c>
      <c r="KX14" s="8">
        <v>3696375</v>
      </c>
      <c r="KY14" s="8">
        <f t="array" ref="KY14">KX14/INDEX(Exch_rates,MATCH($A14,Exch_regions2,0),MATCH(KX$1,Exch_months2,0))</f>
        <v>125.03805561193424</v>
      </c>
      <c r="KZ14" s="8">
        <v>3886341.25</v>
      </c>
      <c r="LA14" s="8">
        <f t="array" ref="LA14">KZ14/INDEX(Exch_rates,MATCH($A14,Exch_regions2,0),MATCH(KZ$1,Exch_months2,0))</f>
        <v>130.36164128538843</v>
      </c>
      <c r="LB14" s="8">
        <v>3887387.5</v>
      </c>
      <c r="LC14" s="8">
        <f t="array" ref="LC14">LB14/INDEX(Exch_rates,MATCH($A14,Exch_regions2,0),MATCH(LB$1,Exch_months2,0))</f>
        <v>129.04190871369295</v>
      </c>
      <c r="LD14" s="8">
        <v>3780250</v>
      </c>
      <c r="LE14" s="8">
        <f t="array" ref="LE14">LD14/INDEX(Exch_rates,MATCH($A14,Exch_regions2,0),MATCH(LD$1,Exch_months2,0))</f>
        <v>126.00833333333334</v>
      </c>
      <c r="LF14" s="8">
        <v>3655843.75</v>
      </c>
      <c r="LG14" s="8">
        <f t="array" ref="LG14">LF14/INDEX(Exch_rates,MATCH($A14,Exch_regions2,0),MATCH(LF$1,Exch_months2,0))</f>
        <v>122.62993928619348</v>
      </c>
      <c r="LH14" s="8">
        <v>3563325</v>
      </c>
      <c r="LI14" s="8">
        <f>LH14/INDEX(Exch_Rate_Data1,MATCH('Food Items CMB_Sorghum'!$A14,Exch_regions1,0),MATCH('Food Items CMB_Sorghum'!LH$1,exch_month4,0))</f>
        <v>132.46561338289962</v>
      </c>
      <c r="LJ14" s="41">
        <v>3550406.25</v>
      </c>
      <c r="LK14" s="8">
        <f>LJ14/INDEX(exch_Rate_Data2,MATCH('Food Items CMB_Sorghum'!$A14,Exch_regions1,0),MATCH('Food Items CMB_Sorghum'!LJ$1,exch_month5,0))</f>
        <v>120.10033996346661</v>
      </c>
      <c r="LL14" s="8">
        <v>3524390.625</v>
      </c>
      <c r="LM14" s="8">
        <f>LL14/INDEX(exch_Rate_Data3,MATCH('Food Items CMB_Sorghum'!$A14,Exch_regions1,0),MATCH('Food Items CMB_Sorghum'!LL$1,exch_month6,0))</f>
        <v>119.72248878999932</v>
      </c>
      <c r="LN14" s="7">
        <v>3364831.25</v>
      </c>
      <c r="LO14" s="7">
        <f>LN14/INDEX(Exchange_rate4,MATCH('Food Items CMB_Sorghum'!$A14,Exch_regions1,0),MATCH('Food Items CMB_Sorghum'!LN$1,exch_month7,0))</f>
        <v>115.03696581196581</v>
      </c>
      <c r="LP14" s="7">
        <v>3384203.125</v>
      </c>
      <c r="LQ14" s="7">
        <f>LP14/INDEX(Exchange_rate5,MATCH('Food Items CMB_Sorghum'!$A14,Exch_regions1,0),MATCH('Food Items CMB_Sorghum'!LP$1,exch_month8,0))</f>
        <v>115.94700214132763</v>
      </c>
      <c r="LR14" s="7">
        <v>3509412.5</v>
      </c>
      <c r="LS14" s="7">
        <f>LR14/INDEX(Exchange_rate6,MATCH('Food Items CMB_Sorghum'!$A14,Exch_regions1,0),MATCH('Food Items CMB_Sorghum'!LR$1,exch_month9,0))</f>
        <v>119.77517064846417</v>
      </c>
      <c r="LT14" s="7">
        <v>3504250</v>
      </c>
      <c r="LU14" s="7">
        <f>LT14/INDEX(Exchange_rate7,MATCH('Food Items CMB_Sorghum'!$A14,Exch_regions1,0),MATCH('Food Items CMB_Sorghum'!LT$1,exch_month10,0))</f>
        <v>121.35930735930737</v>
      </c>
      <c r="LV14" s="7">
        <v>3473062.5</v>
      </c>
      <c r="LW14" s="7">
        <f>LV14/INDEX(exchange_rates8,MATCH('Food Items CMB_Sorghum'!$A14,Exch_regions1,0),MATCH('Food Items CMB_Sorghum'!LV$1,exch_month11,0))</f>
        <v>121.15334302325581</v>
      </c>
      <c r="LX14" s="7">
        <v>3595150</v>
      </c>
      <c r="LY14" s="7">
        <f>LX14/INDEX(exchange_rates9,MATCH('Food Items CMB_Sorghum'!$A14,Exch_regions1,0),MATCH('Food Items CMB_Sorghum'!LX$1,exch_month12,0))</f>
        <v>124.20625323890137</v>
      </c>
      <c r="LZ14" s="7">
        <v>3521135.4166666665</v>
      </c>
      <c r="MA14" s="7">
        <f>LZ14/INDEX(exchange_rates10,MATCH('Food Items CMB_Sorghum'!$A14,Exch_regions1,0),MATCH('Food Items CMB_Sorghum'!LZ$1,exch_month13,0))</f>
        <v>122.83030523255813</v>
      </c>
      <c r="MB14" s="7">
        <v>3535670.8125</v>
      </c>
      <c r="MC14" s="7">
        <f>MB14/INDEX(exchange_rates11,MATCH('Food Items CMB_Sorghum'!$A14,Exch_regions1,0),MATCH('Food Items CMB_Sorghum'!MB$1,exch_month14,0))</f>
        <v>122.2358102852204</v>
      </c>
      <c r="MD14" s="7">
        <v>3502593.75</v>
      </c>
      <c r="ME14" s="7">
        <f>MD14/INDEX(exchange_rates12,MATCH('Food Items CMB_Sorghum'!$A14,Exch_regions1,0),MATCH('Food Items CMB_Sorghum'!MD$1,exch_month15,0))</f>
        <v>122.25458115183245</v>
      </c>
      <c r="MF14" s="7">
        <v>3555468.75</v>
      </c>
      <c r="MG14" s="7">
        <f>MF14/INDEX(exchange_rates13,MATCH('Food Items CMB_Sorghum'!$A14,Exch_regions1,0),MATCH('Food Items CMB_Sorghum'!MF$1,exch_month16,0))</f>
        <v>122.60237068965517</v>
      </c>
      <c r="MH14" s="7">
        <v>3408437.5</v>
      </c>
      <c r="MI14" s="7">
        <f>MH14/INDEX(exchange_rates14,MATCH('Food Items CMB_Sorghum'!$A14,Exch_regions1,0),MATCH('Food Items CMB_Sorghum'!MH$1,exch_month17,0))</f>
        <v>117.53232758620689</v>
      </c>
      <c r="MJ14" s="7">
        <v>3339987.5</v>
      </c>
      <c r="MK14" s="7">
        <f>MJ14/INDEX(exchange_rates15,MATCH('Food Items CMB_Sorghum'!$A14,Exch_regions1,0),MATCH('Food Items CMB_Sorghum'!MJ$1,exch_month18,0))</f>
        <v>113.89556692242114</v>
      </c>
      <c r="ML14" s="7">
        <v>3254312.5</v>
      </c>
      <c r="MM14" s="7">
        <f>ML14/INDEX(exchange_rates16,MATCH('Food Items CMB_Sorghum'!$A14,Exch_regions1,0),MATCH('Food Items CMB_Sorghum'!ML$1,exch_month19,0))</f>
        <v>110.08245243128964</v>
      </c>
      <c r="MN14" s="7">
        <v>3190203.125</v>
      </c>
      <c r="MO14" s="7">
        <f>MN14/INDEX(exchange_rates17,MATCH('Food Items CMB_Sorghum'!$A14,Exch_regions1,0),MATCH('Food Items CMB_Sorghum'!MN$1,exch_month20,0))</f>
        <v>107.91384778012684</v>
      </c>
      <c r="MP14" s="7">
        <v>3103025</v>
      </c>
      <c r="MQ14" s="7">
        <f>MP14/INDEX(exchange_rates18,MATCH('Food Items CMB_Sorghum'!$A14,Exch_regions1,0),MATCH('Food Items CMB_Sorghum'!MP$1,exch_month21,0))</f>
        <v>104.65514333895447</v>
      </c>
      <c r="MR14" s="7">
        <v>3147140.625</v>
      </c>
      <c r="MS14" s="7">
        <f>MR14/INDEX(exchange_rates19,MATCH('Food Items CMB_Sorghum'!$A14,Exch_regions1,0),MATCH('Food Items CMB_Sorghum'!MR$1,exch_month22,0))</f>
        <v>106.9092356687898</v>
      </c>
      <c r="MT14" s="40">
        <f t="shared" si="0"/>
        <v>2946863.75</v>
      </c>
      <c r="MU14" s="40">
        <f t="shared" si="0"/>
        <v>106.74699486540483</v>
      </c>
    </row>
    <row r="15" spans="1:359" x14ac:dyDescent="0.25">
      <c r="A15" s="14" t="s">
        <v>11</v>
      </c>
      <c r="B15" s="7">
        <v>2286750</v>
      </c>
      <c r="C15" s="8">
        <f t="array" ref="C15">B15/INDEX(Exch_rates,MATCH($A15,Exch_regions2,0),MATCH(B$1,Exch_months2,0))</f>
        <v>73.528938906752416</v>
      </c>
      <c r="D15" s="7">
        <v>2186500</v>
      </c>
      <c r="E15" s="8">
        <f t="array" ref="E15">D15/INDEX(Exch_rates,MATCH($A15,Exch_regions2,0),MATCH(D$1,Exch_months2,0))</f>
        <v>68.328125</v>
      </c>
      <c r="F15" s="7">
        <v>2371500</v>
      </c>
      <c r="G15" s="8">
        <f t="array" ref="G15">F15/INDEX(Exch_rates,MATCH($A15,Exch_regions2,0),MATCH(F$1,Exch_months2,0))</f>
        <v>75.226011102299765</v>
      </c>
      <c r="H15" s="7">
        <v>2417750</v>
      </c>
      <c r="I15" s="8">
        <f t="array" ref="I15">H15/INDEX(Exch_rates,MATCH($A15,Exch_regions2,0),MATCH(H$1,Exch_months2,0))</f>
        <v>73.655750190403651</v>
      </c>
      <c r="J15" s="7">
        <v>2593200</v>
      </c>
      <c r="K15" s="8">
        <f t="array" ref="K15">J15/INDEX(Exch_rates,MATCH($A15,Exch_regions2,0),MATCH(J$1,Exch_months2,0))</f>
        <v>76.812796208530813</v>
      </c>
      <c r="L15" s="7">
        <v>2576250</v>
      </c>
      <c r="M15" s="8">
        <f t="array" ref="M15">L15/INDEX(Exch_rates,MATCH($A15,Exch_regions2,0),MATCH(L$1,Exch_months2,0))</f>
        <v>76.731198808637373</v>
      </c>
      <c r="N15" s="7">
        <v>2559500</v>
      </c>
      <c r="O15" s="8">
        <f t="array" ref="O15">N15/INDEX(Exch_rates,MATCH($A15,Exch_regions2,0),MATCH(N$1,Exch_months2,0))</f>
        <v>80.298039215686273</v>
      </c>
      <c r="P15" s="7">
        <v>2476750</v>
      </c>
      <c r="Q15" s="8">
        <f t="array" ref="Q15">P15/INDEX(Exch_rates,MATCH($A15,Exch_regions2,0),MATCH(P$1,Exch_months2,0))</f>
        <v>77.205423940149629</v>
      </c>
      <c r="R15" s="7">
        <v>2480250</v>
      </c>
      <c r="S15" s="8">
        <f t="array" ref="S15">R15/INDEX(Exch_rates,MATCH($A15,Exch_regions2,0),MATCH(R$1,Exch_months2,0))</f>
        <v>84.362244897959187</v>
      </c>
      <c r="T15" s="7">
        <v>2461500</v>
      </c>
      <c r="U15" s="8">
        <f t="array" ref="U15">T15/INDEX(Exch_rates,MATCH($A15,Exch_regions2,0),MATCH(T$1,Exch_months2,0))</f>
        <v>79.918831168831176</v>
      </c>
      <c r="V15" s="7">
        <v>2429375</v>
      </c>
      <c r="W15" s="8">
        <f t="array" ref="W15">V15/INDEX(Exch_rates,MATCH($A15,Exch_regions2,0),MATCH(V$1,Exch_months2,0))</f>
        <v>84.280138768430177</v>
      </c>
      <c r="X15" s="7">
        <v>2124875</v>
      </c>
      <c r="Y15" s="8">
        <f t="array" ref="Y15">X15/INDEX(Exch_rates,MATCH($A15,Exch_regions2,0),MATCH(X$1,Exch_months2,0))</f>
        <v>78.699074074074076</v>
      </c>
      <c r="Z15" s="15">
        <v>1700250</v>
      </c>
      <c r="AA15" s="8">
        <f t="array" ref="AA15">Z15/INDEX(Exch_rates,MATCH($A15,Exch_regions2,0),MATCH(Z$1,Exch_months2,0))</f>
        <v>62.693584070796462</v>
      </c>
      <c r="AB15" s="7">
        <v>1627500</v>
      </c>
      <c r="AC15" s="8">
        <f t="array" ref="AC15">AB15/INDEX(Exch_rates,MATCH($A15,Exch_regions2,0),MATCH(AB$1,Exch_months2,0))</f>
        <v>63.512195121951223</v>
      </c>
      <c r="AD15" s="7">
        <v>1518250</v>
      </c>
      <c r="AE15" s="8">
        <f t="array" ref="AE15">AD15/INDEX(Exch_rates,MATCH($A15,Exch_regions2,0),MATCH(AD$1,Exch_months2,0))</f>
        <v>65.54634546474982</v>
      </c>
      <c r="AF15" s="7">
        <v>1547250</v>
      </c>
      <c r="AG15" s="8">
        <f t="array" ref="AG15">AF15/INDEX(Exch_rates,MATCH($A15,Exch_regions2,0),MATCH(AF$1,Exch_months2,0))</f>
        <v>63.935950413223139</v>
      </c>
      <c r="AH15" s="7">
        <v>1475500</v>
      </c>
      <c r="AI15" s="8">
        <f t="array" ref="AI15">AH15/INDEX(Exch_rates,MATCH($A15,Exch_regions2,0),MATCH(AH$1,Exch_months2,0))</f>
        <v>61.736401673640167</v>
      </c>
      <c r="AJ15" s="6">
        <v>1624875</v>
      </c>
      <c r="AK15" s="8">
        <f t="array" ref="AK15">AJ15/INDEX(Exch_rates,MATCH($A15,Exch_regions2,0),MATCH(AJ$1,Exch_months2,0))</f>
        <v>70.188984881209507</v>
      </c>
      <c r="AL15" s="7">
        <v>1754350</v>
      </c>
      <c r="AM15" s="8">
        <f t="array" ref="AM15">AL15/INDEX(Exch_rates,MATCH($A15,Exch_regions2,0),MATCH(AL$1,Exch_months2,0))</f>
        <v>75.293991416309012</v>
      </c>
      <c r="AN15" s="7">
        <v>1761000</v>
      </c>
      <c r="AO15" s="8">
        <f t="array" ref="AO15">AN15/INDEX(Exch_rates,MATCH($A15,Exch_regions2,0),MATCH(AN$1,Exch_months2,0))</f>
        <v>77.491749174917487</v>
      </c>
      <c r="AP15" s="7">
        <v>1849000</v>
      </c>
      <c r="AQ15" s="8">
        <f t="array" ref="AQ15">AP15/INDEX(Exch_rates,MATCH($A15,Exch_regions2,0),MATCH(AP$1,Exch_months2,0))</f>
        <v>81.185510428100983</v>
      </c>
      <c r="AR15" s="7">
        <v>1764200</v>
      </c>
      <c r="AS15" s="8">
        <f t="array" ref="AS15">AR15/INDEX(Exch_rates,MATCH($A15,Exch_regions2,0),MATCH(AR$1,Exch_months2,0))</f>
        <v>77.309377738825589</v>
      </c>
      <c r="AT15" s="7">
        <v>1712562.5</v>
      </c>
      <c r="AU15" s="8">
        <f t="array" ref="AU15">AT15/INDEX(Exch_rates,MATCH($A15,Exch_regions2,0),MATCH(AT$1,Exch_months2,0))</f>
        <v>74.459239130434781</v>
      </c>
      <c r="AV15" s="7">
        <v>1485750</v>
      </c>
      <c r="AW15" s="8">
        <f t="array" ref="AW15">AV15/INDEX(Exch_rates,MATCH($A15,Exch_regions2,0),MATCH(AV$1,Exch_months2,0))</f>
        <v>64.597826086956516</v>
      </c>
      <c r="AX15" s="7">
        <v>1514125</v>
      </c>
      <c r="AY15" s="8">
        <f t="array" ref="AY15">AX15/INDEX(Exch_rates,MATCH($A15,Exch_regions2,0),MATCH(AX$1,Exch_months2,0))</f>
        <v>66.554945054945051</v>
      </c>
      <c r="AZ15" s="7">
        <v>1457500</v>
      </c>
      <c r="BA15" s="8">
        <f t="array" ref="BA15">AZ15/INDEX(Exch_rates,MATCH($A15,Exch_regions2,0),MATCH(AZ$1,Exch_months2,0))</f>
        <v>64.277839029768472</v>
      </c>
      <c r="BB15" s="7">
        <v>1696375</v>
      </c>
      <c r="BC15" s="8">
        <f t="array" ref="BC15">BB15/INDEX(Exch_rates,MATCH($A15,Exch_regions2,0),MATCH(BB$1,Exch_months2,0))</f>
        <v>76.93310657596372</v>
      </c>
      <c r="BD15" s="7">
        <v>1502850</v>
      </c>
      <c r="BE15" s="8">
        <f t="array" ref="BE15">BD15/INDEX(Exch_rates,MATCH($A15,Exch_regions2,0),MATCH(BD$1,Exch_months2,0))</f>
        <v>66.674800354924585</v>
      </c>
      <c r="BF15" s="7">
        <v>1310500</v>
      </c>
      <c r="BG15" s="8">
        <f t="array" ref="BG15">BF15/INDEX(Exch_rates,MATCH($A15,Exch_regions2,0),MATCH(BF$1,Exch_months2,0))</f>
        <v>57.794928335170894</v>
      </c>
      <c r="BH15" s="7">
        <v>1469937.5</v>
      </c>
      <c r="BI15" s="8">
        <f t="array" ref="BI15">BH15/INDEX(Exch_rates,MATCH($A15,Exch_regions2,0),MATCH(BH$1,Exch_months2,0))</f>
        <v>61.762079831932773</v>
      </c>
      <c r="BJ15" s="7">
        <v>1586100</v>
      </c>
      <c r="BK15" s="8">
        <f t="array" ref="BK15">BJ15/INDEX(Exch_rates,MATCH($A15,Exch_regions2,0),MATCH(BJ$1,Exch_months2,0))</f>
        <v>61.620046620046622</v>
      </c>
      <c r="BL15" s="7">
        <v>1460000</v>
      </c>
      <c r="BM15" s="8">
        <f t="array" ref="BM15">BL15/INDEX(Exch_rates,MATCH($A15,Exch_regions2,0),MATCH(BL$1,Exch_months2,0))</f>
        <v>72.727272727272734</v>
      </c>
      <c r="BN15" s="7">
        <v>1533000</v>
      </c>
      <c r="BO15" s="8">
        <f t="array" ref="BO15">BN15/INDEX(Exch_rates,MATCH($A15,Exch_regions2,0),MATCH(BN$1,Exch_months2,0))</f>
        <v>74.634858812074</v>
      </c>
      <c r="BP15" s="7">
        <v>1619500</v>
      </c>
      <c r="BQ15" s="8">
        <f t="array" ref="BQ15">BP15/INDEX(Exch_rates,MATCH($A15,Exch_regions2,0),MATCH(BP$1,Exch_months2,0))</f>
        <v>74.63133640552995</v>
      </c>
      <c r="BR15" s="7">
        <v>1661500</v>
      </c>
      <c r="BS15" s="8">
        <f t="array" ref="BS15">BR15/INDEX(Exch_rates,MATCH($A15,Exch_regions2,0),MATCH(BR$1,Exch_months2,0))</f>
        <v>76.921296296296291</v>
      </c>
      <c r="BT15" s="7">
        <v>1575150</v>
      </c>
      <c r="BU15" s="8">
        <f t="array" ref="BU15">BT15/INDEX(Exch_rates,MATCH($A15,Exch_regions2,0),MATCH(BT$1,Exch_months2,0))</f>
        <v>76.020752895752892</v>
      </c>
      <c r="BV15" s="7">
        <v>1513062.5</v>
      </c>
      <c r="BW15" s="8">
        <f t="array" ref="BW15">BV15/INDEX(Exch_rates,MATCH($A15,Exch_regions2,0),MATCH(BV$1,Exch_months2,0))</f>
        <v>71.243172615123839</v>
      </c>
      <c r="BX15" s="7">
        <v>1665750</v>
      </c>
      <c r="BY15" s="8">
        <f t="array" ref="BY15">BX15/INDEX(Exch_rates,MATCH($A15,Exch_regions2,0),MATCH(BX$1,Exch_months2,0))</f>
        <v>77.929824561403507</v>
      </c>
      <c r="BZ15" s="7">
        <v>1602450</v>
      </c>
      <c r="CA15" s="8">
        <f t="array" ref="CA15">BZ15/INDEX(Exch_rates,MATCH($A15,Exch_regions2,0),MATCH(BZ$1,Exch_months2,0))</f>
        <v>76.089743589743591</v>
      </c>
      <c r="CB15" s="7">
        <v>1825625</v>
      </c>
      <c r="CC15" s="8">
        <f t="array" ref="CC15">CB15/INDEX(Exch_rates,MATCH($A15,Exch_regions2,0),MATCH(CB$1,Exch_months2,0))</f>
        <v>85.110722610722604</v>
      </c>
      <c r="CD15" s="7">
        <v>1941250</v>
      </c>
      <c r="CE15" s="8">
        <f t="array" ref="CE15">CD15/INDEX(Exch_rates,MATCH($A15,Exch_regions2,0),MATCH(CD$1,Exch_months2,0))</f>
        <v>89.87268518518519</v>
      </c>
      <c r="CF15" s="7">
        <v>2021850</v>
      </c>
      <c r="CG15" s="8">
        <f t="array" ref="CG15">CF15/INDEX(Exch_rates,MATCH($A15,Exch_regions2,0),MATCH(CF$1,Exch_months2,0))</f>
        <v>94.567352666043035</v>
      </c>
      <c r="CH15" s="7">
        <v>2035250</v>
      </c>
      <c r="CI15" s="8">
        <f t="array" ref="CI15">CH15/INDEX(Exch_rates,MATCH($A15,Exch_regions2,0),MATCH(CH$1,Exch_months2,0))</f>
        <v>96.002358490566039</v>
      </c>
      <c r="CJ15" s="7">
        <v>2002750</v>
      </c>
      <c r="CK15" s="8">
        <f t="array" ref="CK15">CJ15/INDEX(Exch_rates,MATCH($A15,Exch_regions2,0),MATCH(CJ$1,Exch_months2,0))</f>
        <v>94.247058823529414</v>
      </c>
      <c r="CL15" s="7">
        <v>1937500</v>
      </c>
      <c r="CM15" s="8">
        <f t="array" ref="CM15">CL15/INDEX(Exch_rates,MATCH($A15,Exch_regions2,0),MATCH(CL$1,Exch_months2,0))</f>
        <v>88.228597449908932</v>
      </c>
      <c r="CN15" s="7">
        <v>1084125</v>
      </c>
      <c r="CO15" s="8">
        <f t="array" ref="CO15">CN15/INDEX(Exch_rates,MATCH($A15,Exch_regions2,0),MATCH(CN$1,Exch_months2,0))</f>
        <v>49.616704805491992</v>
      </c>
      <c r="CP15" s="7">
        <v>943625</v>
      </c>
      <c r="CQ15" s="8">
        <f t="array" ref="CQ15">CP15/INDEX(Exch_rates,MATCH($A15,Exch_regions2,0),MATCH(CP$1,Exch_months2,0))</f>
        <v>43.635838150289018</v>
      </c>
      <c r="CR15" s="7">
        <v>984900</v>
      </c>
      <c r="CS15" s="8">
        <f t="array" ref="CS15">CR15/INDEX(Exch_rates,MATCH($A15,Exch_regions2,0),MATCH(CR$1,Exch_months2,0))</f>
        <v>45.470914127423825</v>
      </c>
      <c r="CT15" s="7">
        <v>884062.5</v>
      </c>
      <c r="CU15" s="8">
        <f t="array" ref="CU15">CT15/INDEX(Exch_rates,MATCH($A15,Exch_regions2,0),MATCH(CT$1,Exch_months2,0))</f>
        <v>40.414285714285711</v>
      </c>
      <c r="CV15" s="7">
        <v>886312.5</v>
      </c>
      <c r="CW15" s="8">
        <f t="array" ref="CW15">CV15/INDEX(Exch_rates,MATCH($A15,Exch_regions2,0),MATCH(CV$1,Exch_months2,0))</f>
        <v>40.891003460207614</v>
      </c>
      <c r="CX15" s="7">
        <v>860250</v>
      </c>
      <c r="CY15" s="8">
        <f t="array" ref="CY15">CX15/INDEX(Exch_rates,MATCH($A15,Exch_regions2,0),MATCH(CX$1,Exch_months2,0))</f>
        <v>38.784941388638416</v>
      </c>
      <c r="CZ15" s="7">
        <v>1581750</v>
      </c>
      <c r="DA15" s="8">
        <f t="array" ref="DA15">CZ15/INDEX(Exch_rates,MATCH($A15,Exch_regions2,0),MATCH(CZ$1,Exch_months2,0))</f>
        <v>71.775382870107777</v>
      </c>
      <c r="DB15" s="7">
        <v>1456450</v>
      </c>
      <c r="DC15" s="8">
        <f t="array" ref="DC15">DB15/INDEX(Exch_rates,MATCH($A15,Exch_regions2,0),MATCH(DB$1,Exch_months2,0))</f>
        <v>65.568936409679239</v>
      </c>
      <c r="DD15" s="7">
        <v>1430750</v>
      </c>
      <c r="DE15" s="8">
        <f t="array" ref="DE15">DD15/INDEX(Exch_rates,MATCH($A15,Exch_regions2,0),MATCH(DD$1,Exch_months2,0))</f>
        <v>63.702137132680321</v>
      </c>
      <c r="DF15" s="7">
        <v>1455750</v>
      </c>
      <c r="DG15" s="8">
        <f t="array" ref="DG15">DF15/INDEX(Exch_rates,MATCH($A15,Exch_regions2,0),MATCH(DF$1,Exch_months2,0))</f>
        <v>65.390230207748459</v>
      </c>
      <c r="DH15" s="7">
        <v>1407700</v>
      </c>
      <c r="DI15" s="8">
        <f t="array" ref="DI15">DH15/INDEX(Exch_rates,MATCH($A15,Exch_regions2,0),MATCH(DH$1,Exch_months2,0))</f>
        <v>63.097265800089644</v>
      </c>
      <c r="DJ15" s="7">
        <v>1294250</v>
      </c>
      <c r="DK15" s="8">
        <f t="array" ref="DK15">DJ15/INDEX(Exch_rates,MATCH($A15,Exch_regions2,0),MATCH(DJ$1,Exch_months2,0))</f>
        <v>57.618252643294376</v>
      </c>
      <c r="DL15" s="7">
        <v>1409250</v>
      </c>
      <c r="DM15" s="8">
        <f t="array" ref="DM15">DL15/INDEX(Exch_rates,MATCH($A15,Exch_regions2,0),MATCH(DL$1,Exch_months2,0))</f>
        <v>60.809061488673137</v>
      </c>
      <c r="DN15" s="7">
        <v>1526250</v>
      </c>
      <c r="DO15" s="8">
        <f t="array" ref="DO15">DN15/INDEX(Exch_rates,MATCH($A15,Exch_regions2,0),MATCH(DN$1,Exch_months2,0))</f>
        <v>65.893146249325412</v>
      </c>
      <c r="DP15" s="7">
        <v>1510250</v>
      </c>
      <c r="DQ15" s="8">
        <f t="array" ref="DQ15">DP15/INDEX(Exch_rates,MATCH($A15,Exch_regions2,0),MATCH(DP$1,Exch_months2,0))</f>
        <v>65.591748099891419</v>
      </c>
      <c r="DR15" s="7">
        <v>1417750</v>
      </c>
      <c r="DS15" s="8">
        <f t="array" ref="DS15">DR15/INDEX(Exch_rates,MATCH($A15,Exch_regions2,0),MATCH(DR$1,Exch_months2,0))</f>
        <v>60.815013404825734</v>
      </c>
      <c r="DT15" s="7">
        <v>1362850</v>
      </c>
      <c r="DU15" s="8">
        <f t="array" ref="DU15">DT15/INDEX(Exch_rates,MATCH($A15,Exch_regions2,0),MATCH(DT$1,Exch_months2,0))</f>
        <v>58.216574113626656</v>
      </c>
      <c r="DV15" s="7">
        <v>1543750</v>
      </c>
      <c r="DW15" s="8">
        <f t="array" ref="DW15">DV15/INDEX(Exch_rates,MATCH($A15,Exch_regions2,0),MATCH(DV$1,Exch_months2,0))</f>
        <v>65.517241379310349</v>
      </c>
      <c r="DX15" s="7">
        <v>1540712.5</v>
      </c>
      <c r="DY15" s="8">
        <f t="array" ref="DY15">DX15/INDEX(Exch_rates,MATCH($A15,Exch_regions2,0),MATCH(DX$1,Exch_months2,0))</f>
        <v>63.92997925311203</v>
      </c>
      <c r="DZ15" s="7">
        <v>1677125</v>
      </c>
      <c r="EA15" s="8">
        <f t="array" ref="EA15">DZ15/INDEX(Exch_rates,MATCH($A15,Exch_regions2,0),MATCH(DZ$1,Exch_months2,0))</f>
        <v>64.442843419788659</v>
      </c>
      <c r="EB15" s="7">
        <v>1651375</v>
      </c>
      <c r="EC15" s="8">
        <f t="array" ref="EC15">EB15/INDEX(Exch_rates,MATCH($A15,Exch_regions2,0),MATCH(EB$1,Exch_months2,0))</f>
        <v>71.198370268172809</v>
      </c>
      <c r="ED15" s="7">
        <v>1624062.5</v>
      </c>
      <c r="EE15" s="8">
        <f t="array" ref="EE15">ED15/INDEX(Exch_rates,MATCH($A15,Exch_regions2,0),MATCH(ED$1,Exch_months2,0))</f>
        <v>64.446924603174608</v>
      </c>
      <c r="EF15" s="7">
        <v>1695250</v>
      </c>
      <c r="EG15" s="8">
        <f t="array" ref="EG15">EF15/INDEX(Exch_rates,MATCH($A15,Exch_regions2,0),MATCH(EF$1,Exch_months2,0))</f>
        <v>67.138613861386133</v>
      </c>
      <c r="EH15" s="7">
        <v>1721500</v>
      </c>
      <c r="EI15" s="8">
        <f t="array" ref="EI15">EH15/INDEX(Exch_rates,MATCH($A15,Exch_regions2,0),MATCH(EH$1,Exch_months2,0))</f>
        <v>67.70894788593904</v>
      </c>
      <c r="EJ15" s="7">
        <v>1959525</v>
      </c>
      <c r="EK15" s="8">
        <f t="array" ref="EK15">EJ15/INDEX(Exch_rates,MATCH($A15,Exch_regions2,0),MATCH(EJ$1,Exch_months2,0))</f>
        <v>71.751190040278289</v>
      </c>
      <c r="EL15" s="7">
        <v>2073606.25</v>
      </c>
      <c r="EM15" s="8">
        <f t="array" ref="EM15">EL15/INDEX(Exch_rates,MATCH($A15,Exch_regions2,0),MATCH(EL$1,Exch_months2,0))</f>
        <v>75.92151029748284</v>
      </c>
      <c r="EN15" s="7">
        <v>2074825</v>
      </c>
      <c r="EO15" s="8">
        <f t="array" ref="EO15">EN15/INDEX(Exch_rates,MATCH($A15,Exch_regions2,0),MATCH(EN$1,Exch_months2,0))</f>
        <v>77.382750582750589</v>
      </c>
      <c r="EP15" s="7">
        <v>2143250</v>
      </c>
      <c r="EQ15" s="8">
        <f t="array" ref="EQ15">EP15/INDEX(Exch_rates,MATCH($A15,Exch_regions2,0),MATCH(EP$1,Exch_months2,0))</f>
        <v>78.220802919708035</v>
      </c>
      <c r="ER15" s="7">
        <v>2231581.25</v>
      </c>
      <c r="ES15" s="8">
        <f t="array" ref="ES15">ER15/INDEX(Exch_rates,MATCH($A15,Exch_regions2,0),MATCH(ER$1,Exch_months2,0))</f>
        <v>83.658153701968132</v>
      </c>
      <c r="ET15" s="7">
        <v>2655187.5</v>
      </c>
      <c r="EU15" s="8">
        <f t="array" ref="EU15">ET15/INDEX(Exch_rates,MATCH($A15,Exch_regions2,0),MATCH(ET$1,Exch_months2,0))</f>
        <v>97.170631290027444</v>
      </c>
      <c r="EV15" s="7">
        <v>2692375</v>
      </c>
      <c r="EW15" s="8">
        <f t="array" ref="EW15">EV15/INDEX(Exch_rates,MATCH($A15,Exch_regions2,0),MATCH(EV$1,Exch_months2,0))</f>
        <v>96.717557251908403</v>
      </c>
      <c r="EX15" s="19">
        <v>2407800</v>
      </c>
      <c r="EY15" s="8">
        <f t="array" ref="EY15">EX15/INDEX(Exch_rates,MATCH($A15,Exch_regions2,0),MATCH(EX$1,Exch_months2,0))</f>
        <v>84.72202674173117</v>
      </c>
      <c r="EZ15" s="19">
        <v>2444250</v>
      </c>
      <c r="FA15" s="8">
        <f t="array" ref="FA15">EZ15/INDEX(Exch_rates,MATCH($A15,Exch_regions2,0),MATCH(EZ$1,Exch_months2,0))</f>
        <v>86.369257950530042</v>
      </c>
      <c r="FB15" s="19">
        <v>2192125</v>
      </c>
      <c r="FC15" s="8">
        <f t="array" ref="FC15">FB15/INDEX(Exch_rates,MATCH($A15,Exch_regions2,0),MATCH(FB$1,Exch_months2,0))</f>
        <v>99.359773371104822</v>
      </c>
      <c r="FD15" s="19">
        <v>2191375</v>
      </c>
      <c r="FE15" s="8">
        <f t="array" ref="FE15">FD15/INDEX(Exch_rates,MATCH($A15,Exch_regions2,0),MATCH(FD$1,Exch_months2,0))</f>
        <v>95.277173913043484</v>
      </c>
      <c r="FF15" s="19">
        <v>2025625</v>
      </c>
      <c r="FG15" s="8">
        <f t="array" ref="FG15">FF15/INDEX(Exch_rates,MATCH($A15,Exch_regions2,0),MATCH(FF$1,Exch_months2,0))</f>
        <v>92.07386363636364</v>
      </c>
      <c r="FH15" s="19">
        <v>1973487.5</v>
      </c>
      <c r="FI15" s="8">
        <f t="array" ref="FI15">FH15/INDEX(Exch_rates,MATCH($A15,Exch_regions2,0),MATCH(FH$1,Exch_months2,0))</f>
        <v>89.703977272727272</v>
      </c>
      <c r="FJ15" s="19">
        <v>1968046.875</v>
      </c>
      <c r="FK15" s="8">
        <f t="array" ref="FK15">FJ15/INDEX(Exch_rates,MATCH($A15,Exch_regions2,0),MATCH(FJ$1,Exch_months2,0))</f>
        <v>89.45667613636364</v>
      </c>
      <c r="FL15" s="19">
        <v>1731609.375</v>
      </c>
      <c r="FM15" s="8">
        <f t="array" ref="FM15">FL15/INDEX(Exch_rates,MATCH($A15,Exch_regions2,0),MATCH(FL$1,Exch_months2,0))</f>
        <v>77.825140449438209</v>
      </c>
      <c r="FN15" s="19">
        <v>1578625</v>
      </c>
      <c r="FO15" s="8">
        <f t="array" ref="FO15">FN15/INDEX(Exch_rates,MATCH($A15,Exch_regions2,0),MATCH(FN$1,Exch_months2,0))</f>
        <v>75.172619047619051</v>
      </c>
      <c r="FP15" s="19">
        <v>1517781.25</v>
      </c>
      <c r="FQ15" s="8">
        <f t="array" ref="FQ15">FP15/INDEX(Exch_rates,MATCH($A15,Exch_regions2,0),MATCH(FP$1,Exch_months2,0))</f>
        <v>68.990056818181813</v>
      </c>
      <c r="FR15" s="19">
        <v>1596062.5</v>
      </c>
      <c r="FS15" s="8">
        <f t="array" ref="FS15">FR15/INDEX(Exch_rates,MATCH($A15,Exch_regions2,0),MATCH(FR$1,Exch_months2,0))</f>
        <v>68.280748663101605</v>
      </c>
      <c r="FT15" s="19">
        <v>1555125</v>
      </c>
      <c r="FU15" s="8">
        <f t="array" ref="FU15">FT15/INDEX(Exch_rates,MATCH($A15,Exch_regions2,0),MATCH(FT$1,Exch_months2,0))</f>
        <v>67.03125</v>
      </c>
      <c r="FV15" s="19">
        <v>1689062.5</v>
      </c>
      <c r="FW15" s="8">
        <f t="array" ref="FW15">FV15/INDEX(Exch_rates,MATCH($A15,Exch_regions2,0),MATCH(FV$1,Exch_months2,0))</f>
        <v>72.336723768736618</v>
      </c>
      <c r="FX15" s="19">
        <v>1354500</v>
      </c>
      <c r="FY15" s="8">
        <f t="array" ref="FY15">FX15/INDEX(Exch_rates,MATCH($A15,Exch_regions2,0),MATCH(FX$1,Exch_months2,0))</f>
        <v>57.884615384615387</v>
      </c>
      <c r="FZ15" s="19">
        <v>1174150</v>
      </c>
      <c r="GA15" s="8">
        <f t="array" ref="GA15">FZ15/INDEX(Exch_rates,MATCH($A15,Exch_regions2,0),MATCH(FZ$1,Exch_months2,0))</f>
        <v>49.458719460825613</v>
      </c>
      <c r="GB15" s="19">
        <v>1192625</v>
      </c>
      <c r="GC15" s="8">
        <f t="array" ref="GC15">GB15/INDEX(Exch_rates,MATCH($A15,Exch_regions2,0),MATCH(GB$1,Exch_months2,0))</f>
        <v>50.374868004223863</v>
      </c>
      <c r="GD15" s="19">
        <v>1306875</v>
      </c>
      <c r="GE15" s="8">
        <f t="array" ref="GE15">GD15/INDEX(Exch_rates,MATCH($A15,Exch_regions2,0),MATCH(GD$1,Exch_months2,0))</f>
        <v>54.283489096573206</v>
      </c>
      <c r="GF15" s="19">
        <v>1188125</v>
      </c>
      <c r="GG15" s="8">
        <f t="array" ref="GG15">GF15/INDEX(Exch_rates,MATCH($A15,Exch_regions2,0),MATCH(GF$1,Exch_months2,0))</f>
        <v>49.218102734051364</v>
      </c>
      <c r="GH15" s="19">
        <v>1369375</v>
      </c>
      <c r="GI15" s="8">
        <f t="array" ref="GI15">GH15/INDEX(Exch_rates,MATCH($A15,Exch_regions2,0),MATCH(GH$1,Exch_months2,0))</f>
        <v>56.352880658436213</v>
      </c>
      <c r="GJ15" s="19">
        <v>1374250</v>
      </c>
      <c r="GK15" s="8">
        <f t="array" ref="GK15">GJ15/INDEX(Exch_rates,MATCH($A15,Exch_regions2,0),MATCH(GJ$1,Exch_months2,0))</f>
        <v>56.553497942386834</v>
      </c>
      <c r="GL15" s="19">
        <v>1358625</v>
      </c>
      <c r="GM15" s="8">
        <f t="array" ref="GM15">GL15/INDEX(Exch_rates,MATCH($A15,Exch_regions2,0),MATCH(GL$1,Exch_months2,0))</f>
        <v>55.738461538461536</v>
      </c>
      <c r="GN15" s="19">
        <v>1550500</v>
      </c>
      <c r="GO15" s="8">
        <f t="array" ref="GO15">GN15/INDEX(Exch_rates,MATCH($A15,Exch_regions2,0),MATCH(GN$1,Exch_months2,0))</f>
        <v>63.285714285714285</v>
      </c>
      <c r="GP15" s="19">
        <v>1595875</v>
      </c>
      <c r="GQ15" s="8">
        <f t="array" ref="GQ15">GP15/INDEX(Exch_rates,MATCH($A15,Exch_regions2,0),MATCH(GP$1,Exch_months2,0))</f>
        <v>65.404713114754102</v>
      </c>
      <c r="GR15" s="19">
        <v>1716125</v>
      </c>
      <c r="GS15" s="8">
        <f t="array" ref="GS15">GR15/INDEX(Exch_rates,MATCH($A15,Exch_regions2,0),MATCH(GR$1,Exch_months2,0))</f>
        <v>70.160466067048247</v>
      </c>
      <c r="GT15" s="19">
        <v>1819203.125</v>
      </c>
      <c r="GU15" s="8">
        <f t="array" ref="GU15">GT15/INDEX(Exch_rates,MATCH($A15,Exch_regions2,0),MATCH(GT$1,Exch_months2,0))</f>
        <v>74.405035787321069</v>
      </c>
      <c r="GV15" s="19">
        <v>1824062.5</v>
      </c>
      <c r="GW15" s="8">
        <f t="array" ref="GW15">GV15/INDEX(Exch_rates,MATCH($A15,Exch_regions2,0),MATCH(GV$1,Exch_months2,0))</f>
        <v>74.527579162410618</v>
      </c>
      <c r="GX15" s="19">
        <v>1863575</v>
      </c>
      <c r="GY15" s="8">
        <f t="array" ref="GY15">GX15/INDEX(Exch_rates,MATCH($A15,Exch_regions2,0),MATCH(GX$1,Exch_months2,0))</f>
        <v>75.265549273021009</v>
      </c>
      <c r="GZ15" s="19">
        <v>1888062.5</v>
      </c>
      <c r="HA15" s="8">
        <f t="array" ref="HA15">GZ15/INDEX(Exch_rates,MATCH($A15,Exch_regions2,0),MATCH(GZ$1,Exch_months2,0))</f>
        <v>75.371756487025948</v>
      </c>
      <c r="HB15" s="19">
        <v>2141625</v>
      </c>
      <c r="HC15" s="8">
        <f t="array" ref="HC15">HB15/INDEX(Exch_rates,MATCH($A15,Exch_regions2,0),MATCH(HB$1,Exch_months2,0))</f>
        <v>85.323705179282868</v>
      </c>
      <c r="HD15" s="19">
        <v>2312125</v>
      </c>
      <c r="HE15" s="8">
        <f t="array" ref="HE15">HD15/INDEX(Exch_rates,MATCH($A15,Exch_regions2,0),MATCH(HD$1,Exch_months2,0))</f>
        <v>91.478733926805148</v>
      </c>
      <c r="HF15" s="19">
        <v>2331000</v>
      </c>
      <c r="HG15" s="8">
        <f t="array" ref="HG15">HF15/INDEX(Exch_rates,MATCH($A15,Exch_regions2,0),MATCH(HF$1,Exch_months2,0))</f>
        <v>91.771653543307082</v>
      </c>
      <c r="HH15" s="19">
        <v>2082875</v>
      </c>
      <c r="HI15" s="8">
        <f t="array" ref="HI15">HH15/INDEX(Exch_rates,MATCH($A15,Exch_regions2,0),MATCH(HH$1,Exch_months2,0))</f>
        <v>82.19711917916338</v>
      </c>
      <c r="HJ15" s="19">
        <v>1761250</v>
      </c>
      <c r="HK15" s="8">
        <f t="array" ref="HK15">HJ15/INDEX(Exch_rates,MATCH($A15,Exch_regions2,0),MATCH(HJ$1,Exch_months2,0))</f>
        <v>69.683481701285857</v>
      </c>
      <c r="HL15" s="19">
        <v>1665250</v>
      </c>
      <c r="HM15" s="8">
        <f t="array" ref="HM15">HL15/INDEX(Exch_rates,MATCH($A15,Exch_regions2,0),MATCH(HL$1,Exch_months2,0))</f>
        <v>65.88526211671612</v>
      </c>
      <c r="HN15" s="8">
        <v>1669525</v>
      </c>
      <c r="HO15" s="8">
        <f t="array" ref="HO15">HN15/INDEX(Exch_rates,MATCH($A15,Exch_regions2,0),MATCH(HN$1,Exch_months2,0))</f>
        <v>65.833004731861195</v>
      </c>
      <c r="HP15" s="8">
        <v>1982812.5</v>
      </c>
      <c r="HQ15" s="8">
        <f t="array" ref="HQ15">HP15/INDEX(Exch_rates,MATCH($A15,Exch_regions2,0),MATCH(HP$1,Exch_months2,0))</f>
        <v>77.833660451422958</v>
      </c>
      <c r="HR15" s="8">
        <v>2041375</v>
      </c>
      <c r="HS15" s="8">
        <f t="array" ref="HS15">HR15/INDEX(Exch_rates,MATCH($A15,Exch_regions2,0),MATCH(HR$1,Exch_months2,0))</f>
        <v>79.7412109375</v>
      </c>
      <c r="HT15" s="8">
        <v>2073275</v>
      </c>
      <c r="HU15" s="8">
        <f t="array" ref="HU15">HT15/INDEX(Exch_rates,MATCH($A15,Exch_regions2,0),MATCH(HT$1,Exch_months2,0))</f>
        <v>80.924082747853234</v>
      </c>
      <c r="HV15" s="8">
        <v>2098625</v>
      </c>
      <c r="HW15" s="8">
        <f t="array" ref="HW15">HV15/INDEX(Exch_rates,MATCH($A15,Exch_regions2,0),MATCH(HV$1,Exch_months2,0))</f>
        <v>81.69988710242535</v>
      </c>
      <c r="HX15" s="8">
        <v>2085825</v>
      </c>
      <c r="HY15" s="8">
        <f t="array" ref="HY15">HX15/INDEX(Exch_rates,MATCH($A15,Exch_regions2,0),MATCH(HX$1,Exch_months2,0))</f>
        <v>81.4775390625</v>
      </c>
      <c r="HZ15" s="8">
        <v>2064750</v>
      </c>
      <c r="IA15" s="8">
        <f t="array" ref="IA15">HZ15/INDEX(Exch_rates,MATCH($A15,Exch_regions2,0),MATCH(HZ$1,Exch_months2,0))</f>
        <v>80.774196072294814</v>
      </c>
      <c r="IB15" s="8">
        <v>2129125</v>
      </c>
      <c r="IC15" s="8">
        <f t="array" ref="IC15">IB15/INDEX(Exch_rates,MATCH($A15,Exch_regions2,0),MATCH(IB$1,Exch_months2,0))</f>
        <v>83.1689453125</v>
      </c>
      <c r="ID15" s="8">
        <v>2149000</v>
      </c>
      <c r="IE15" s="8">
        <f t="array" ref="IE15">ID15/INDEX(Exch_rates,MATCH($A15,Exch_regions2,0),MATCH(ID$1,Exch_months2,0))</f>
        <v>84.109589041095887</v>
      </c>
      <c r="IF15" s="8">
        <v>2177250</v>
      </c>
      <c r="IG15" s="8">
        <f t="array" ref="IG15">IF15/INDEX(Exch_rates,MATCH($A15,Exch_regions2,0),MATCH(IF$1,Exch_months2,0))</f>
        <v>84.800389483933785</v>
      </c>
      <c r="IH15" s="8">
        <v>2081375</v>
      </c>
      <c r="II15" s="8">
        <f t="array" ref="II15">IH15/INDEX(Exch_rates,MATCH($A15,Exch_regions2,0),MATCH(IH$1,Exch_months2,0))</f>
        <v>81.3037109375</v>
      </c>
      <c r="IJ15" s="8">
        <v>2084906.25</v>
      </c>
      <c r="IK15" s="8">
        <f t="array" ref="IK15">IJ15/INDEX(Exch_rates,MATCH($A15,Exch_regions2,0),MATCH(IJ$1,Exch_months2,0))</f>
        <v>81.362195121951217</v>
      </c>
      <c r="IL15" s="8">
        <v>2111850</v>
      </c>
      <c r="IM15" s="8">
        <f t="array" ref="IM15">IL15/INDEX(Exch_rates,MATCH($A15,Exch_regions2,0),MATCH(IL$1,Exch_months2,0))</f>
        <v>82.045454545454547</v>
      </c>
      <c r="IN15" s="8">
        <v>2256000</v>
      </c>
      <c r="IO15" s="8">
        <f t="array" ref="IO15">IN15/INDEX(Exch_rates,MATCH($A15,Exch_regions2,0),MATCH(IN$1,Exch_months2,0))</f>
        <v>88.470588235294116</v>
      </c>
      <c r="IP15" s="8">
        <v>2380550</v>
      </c>
      <c r="IQ15" s="8">
        <f t="array" ref="IQ15">IP15/INDEX(Exch_rates,MATCH($A15,Exch_regions2,0),MATCH(IP$1,Exch_months2,0))</f>
        <v>91.559615384615384</v>
      </c>
      <c r="IR15" s="8">
        <v>2385562.5</v>
      </c>
      <c r="IS15" s="8">
        <f t="array" ref="IS15">IR15/INDEX(Exch_rates,MATCH($A15,Exch_regions2,0),MATCH(IR$1,Exch_months2,0))</f>
        <v>93.368395303326807</v>
      </c>
      <c r="IT15" s="8">
        <v>2438125</v>
      </c>
      <c r="IU15" s="8">
        <f t="array" ref="IU15">IT15/INDEX(Exch_rates,MATCH($A15,Exch_regions2,0),MATCH(IT$1,Exch_months2,0))</f>
        <v>95.2392578125</v>
      </c>
      <c r="IV15" s="34">
        <v>2437275</v>
      </c>
      <c r="IW15" s="8">
        <f t="array" ref="IW15">IV15/INDEX(Exch_rates,MATCH($A15,Exch_regions2,0),MATCH(IV$1,Exch_months2,0))</f>
        <v>95.2060546875</v>
      </c>
      <c r="IX15" s="8">
        <v>2496250</v>
      </c>
      <c r="IY15" s="8">
        <f t="array" ref="IY15">IX15/INDEX(Exch_rates,MATCH($A15,Exch_regions2,0),MATCH(IX$1,Exch_months2,0))</f>
        <v>98.277559055118104</v>
      </c>
      <c r="IZ15" s="8">
        <v>2530250</v>
      </c>
      <c r="JA15" s="8">
        <f t="array" ref="JA15">IZ15/INDEX(Exch_rates,MATCH($A15,Exch_regions2,0),MATCH(IZ$1,Exch_months2,0))</f>
        <v>99.225490196078425</v>
      </c>
      <c r="JB15" s="8">
        <v>2746425</v>
      </c>
      <c r="JC15" s="8">
        <f t="array" ref="JC15">JB15/INDEX(Exch_rates,MATCH($A15,Exch_regions2,0),MATCH(JB$1,Exch_months2,0))</f>
        <v>107.45011737089202</v>
      </c>
      <c r="JD15" s="8">
        <v>2913687.5</v>
      </c>
      <c r="JE15" s="8">
        <f t="array" ref="JE15">JD15/INDEX(Exch_rates,MATCH($A15,Exch_regions2,0),MATCH(JD$1,Exch_months2,0))</f>
        <v>115.27942631058357</v>
      </c>
      <c r="JF15" s="8">
        <v>2880850</v>
      </c>
      <c r="JG15" s="8">
        <f t="array" ref="JG15">JF15/INDEX(Exch_rates,MATCH($A15,Exch_regions2,0),MATCH(JF$1,Exch_months2,0))</f>
        <v>112.00816485225505</v>
      </c>
      <c r="JH15" s="8">
        <v>2615375</v>
      </c>
      <c r="JI15" s="8">
        <f t="array" ref="JI15">JH15/INDEX(Exch_rates,MATCH($A15,Exch_regions2,0),MATCH(JH$1,Exch_months2,0))</f>
        <v>102.36301369863014</v>
      </c>
      <c r="JJ15" s="8">
        <v>2729312.5</v>
      </c>
      <c r="JK15" s="8">
        <f t="array" ref="JK15">JJ15/INDEX(Exch_rates,MATCH($A15,Exch_regions2,0),MATCH(JJ$1,Exch_months2,0))</f>
        <v>106.30233690360272</v>
      </c>
      <c r="JL15" s="8">
        <v>2937375</v>
      </c>
      <c r="JM15" s="8">
        <f t="array" ref="JM15">JL15/INDEX(Exch_rates,MATCH($A15,Exch_regions2,0),MATCH(JL$1,Exch_months2,0))</f>
        <v>112.97596153846153</v>
      </c>
      <c r="JN15" s="8">
        <v>3047900</v>
      </c>
      <c r="JO15" s="8">
        <f t="array" ref="JO15">JN15/INDEX(Exch_rates,MATCH($A15,Exch_regions2,0),MATCH(JN$1,Exch_months2,0))</f>
        <v>117.22692307692307</v>
      </c>
      <c r="JP15" s="8">
        <v>3064750</v>
      </c>
      <c r="JQ15" s="8">
        <f t="array" ref="JQ15">JP15/INDEX(Exch_rates,MATCH($A15,Exch_regions2,0),MATCH(JP$1,Exch_months2,0))</f>
        <v>116.53041825095058</v>
      </c>
      <c r="JR15" s="8">
        <v>3064375</v>
      </c>
      <c r="JS15" s="8">
        <f t="array" ref="JS15">JR15/INDEX(Exch_rates,MATCH($A15,Exch_regions2,0),MATCH(JR$1,Exch_months2,0))</f>
        <v>117.29665071770334</v>
      </c>
      <c r="JT15" s="8">
        <v>3121975</v>
      </c>
      <c r="JU15" s="8">
        <f t="array" ref="JU15">JT15/INDEX(Exch_rates,MATCH($A15,Exch_regions2,0),MATCH(JT$1,Exch_months2,0))</f>
        <v>121.85694769711164</v>
      </c>
      <c r="JV15" s="8">
        <v>2877000</v>
      </c>
      <c r="JW15" s="8">
        <f t="array" ref="JW15">JV15/INDEX(Exch_rates,MATCH($A15,Exch_regions2,0),MATCH(JV$1,Exch_months2,0))</f>
        <v>110.65384615384616</v>
      </c>
      <c r="JX15" s="8">
        <v>2857550</v>
      </c>
      <c r="JY15" s="8">
        <f t="array" ref="JY15">JX15/INDEX(Exch_rates,MATCH($A15,Exch_regions2,0),MATCH(JX$1,Exch_months2,0))</f>
        <v>109.31713848508033</v>
      </c>
      <c r="JZ15" s="8">
        <v>2964062.5</v>
      </c>
      <c r="KA15" s="8">
        <f t="array" ref="KA15">JZ15/INDEX(Exch_rates,MATCH($A15,Exch_regions2,0),MATCH(JZ$1,Exch_months2,0))</f>
        <v>112.06285444234405</v>
      </c>
      <c r="KB15" s="8">
        <v>2841750</v>
      </c>
      <c r="KC15" s="8">
        <f t="array" ref="KC15">KB15/INDEX(Exch_rates,MATCH($A15,Exch_regions2,0),MATCH(KB$1,Exch_months2,0))</f>
        <v>106.63227016885554</v>
      </c>
      <c r="KD15" s="8">
        <v>2479850</v>
      </c>
      <c r="KE15" s="8">
        <f t="array" ref="KE15">KD15/INDEX(Exch_rates,MATCH($A15,Exch_regions2,0),MATCH(KD$1,Exch_months2,0))</f>
        <v>93.087462462462469</v>
      </c>
      <c r="KF15" s="8">
        <v>2391812.5</v>
      </c>
      <c r="KG15" s="8">
        <f t="array" ref="KG15">KF15/INDEX(Exch_rates,MATCH($A15,Exch_regions2,0),MATCH(KF$1,Exch_months2,0))</f>
        <v>92.258919961427196</v>
      </c>
      <c r="KH15" s="8">
        <v>2520312.5</v>
      </c>
      <c r="KI15" s="8">
        <f t="array" ref="KI15">KH15/INDEX(Exch_rates,MATCH($A15,Exch_regions2,0),MATCH(KH$1,Exch_months2,0))</f>
        <v>98.162122687439137</v>
      </c>
      <c r="KJ15" s="8">
        <v>2515750</v>
      </c>
      <c r="KK15" s="8">
        <f t="array" ref="KK15">KJ15/INDEX(Exch_rates,MATCH($A15,Exch_regions2,0),MATCH(KJ$1,Exch_months2,0))</f>
        <v>98.271484375</v>
      </c>
      <c r="KL15" s="8">
        <v>2500950</v>
      </c>
      <c r="KM15" s="8">
        <f t="array" ref="KM15">KL15/INDEX(Exch_rates,MATCH($A15,Exch_regions2,0),MATCH(KL$1,Exch_months2,0))</f>
        <v>96.785990712074309</v>
      </c>
      <c r="KN15" s="8">
        <v>2552875</v>
      </c>
      <c r="KO15" s="8">
        <f t="array" ref="KO15">KN15/INDEX(Exch_rates,MATCH($A15,Exch_regions2,0),MATCH(KN$1,Exch_months2,0))</f>
        <v>98.1875</v>
      </c>
      <c r="KP15" s="8">
        <v>2425700</v>
      </c>
      <c r="KQ15" s="8">
        <f t="array" ref="KQ15">KP15/INDEX(Exch_rates,MATCH($A15,Exch_regions2,0),MATCH(KP$1,Exch_months2,0))</f>
        <v>93.296153846153842</v>
      </c>
      <c r="KR15" s="8">
        <v>2608875</v>
      </c>
      <c r="KS15" s="8">
        <f t="array" ref="KS15">KR15/INDEX(Exch_rates,MATCH($A15,Exch_regions2,0),MATCH(KR$1,Exch_months2,0))</f>
        <v>100.34134615384616</v>
      </c>
      <c r="KT15" s="8">
        <v>2607000</v>
      </c>
      <c r="KU15" s="8">
        <f t="array" ref="KU15">KT15/INDEX(Exch_rates,MATCH($A15,Exch_regions2,0),MATCH(KT$1,Exch_months2,0))</f>
        <v>98.0997177798683</v>
      </c>
      <c r="KV15" s="8">
        <v>2582375</v>
      </c>
      <c r="KW15" s="8">
        <f t="array" ref="KW15">KV15/INDEX(Exch_rates,MATCH($A15,Exch_regions2,0),MATCH(KV$1,Exch_months2,0))</f>
        <v>96.64577095808383</v>
      </c>
      <c r="KX15" s="8">
        <v>2946656.25</v>
      </c>
      <c r="KY15" s="8">
        <f t="array" ref="KY15">KX15/INDEX(Exch_rates,MATCH($A15,Exch_regions2,0),MATCH(KX$1,Exch_months2,0))</f>
        <v>112.68283938814531</v>
      </c>
      <c r="KZ15" s="8">
        <v>2933000</v>
      </c>
      <c r="LA15" s="8">
        <f t="array" ref="LA15">KZ15/INDEX(Exch_rates,MATCH($A15,Exch_regions2,0),MATCH(KZ$1,Exch_months2,0))</f>
        <v>110.26315789473684</v>
      </c>
      <c r="LB15" s="8">
        <v>2806900</v>
      </c>
      <c r="LC15" s="8">
        <f t="array" ref="LC15">LB15/INDEX(Exch_rates,MATCH($A15,Exch_regions2,0),MATCH(LB$1,Exch_months2,0))</f>
        <v>105.12734082397004</v>
      </c>
      <c r="LD15" s="8">
        <v>2540875</v>
      </c>
      <c r="LE15" s="8">
        <f t="array" ref="LE15">LD15/INDEX(Exch_rates,MATCH($A15,Exch_regions2,0),MATCH(LD$1,Exch_months2,0))</f>
        <v>94.456319702602229</v>
      </c>
      <c r="LF15" s="8">
        <v>2397875</v>
      </c>
      <c r="LG15" s="8">
        <f t="array" ref="LG15">LF15/INDEX(Exch_rates,MATCH($A15,Exch_regions2,0),MATCH(LF$1,Exch_months2,0))</f>
        <v>88.974953617810755</v>
      </c>
      <c r="LH15" s="8">
        <v>2357600</v>
      </c>
      <c r="LI15" s="8">
        <f>LH15/INDEX(Exch_Rate_Data1,MATCH('Food Items CMB_Sorghum'!$A15,Exch_regions1,0),MATCH('Food Items CMB_Sorghum'!LH$1,exch_month4,0))</f>
        <v>87.480519480519476</v>
      </c>
      <c r="LJ15" s="41">
        <v>2371593.75</v>
      </c>
      <c r="LK15" s="8">
        <f>LJ15/INDEX(exch_Rate_Data2,MATCH('Food Items CMB_Sorghum'!$A15,Exch_regions1,0),MATCH('Food Items CMB_Sorghum'!LJ$1,exch_month5,0))</f>
        <v>87.999768089053802</v>
      </c>
      <c r="LL15" s="8">
        <v>2422625</v>
      </c>
      <c r="LM15" s="8">
        <f>LL15/INDEX(exch_Rate_Data3,MATCH('Food Items CMB_Sorghum'!$A15,Exch_regions1,0),MATCH('Food Items CMB_Sorghum'!LL$1,exch_month6,0))</f>
        <v>89.893320964749535</v>
      </c>
      <c r="LN15" s="7">
        <v>2436375</v>
      </c>
      <c r="LO15" s="7">
        <f>LN15/INDEX(Exchange_rate4,MATCH('Food Items CMB_Sorghum'!$A15,Exch_regions1,0),MATCH('Food Items CMB_Sorghum'!LN$1,exch_month7,0))</f>
        <v>90.403525046382185</v>
      </c>
      <c r="LP15" s="7">
        <v>2526500</v>
      </c>
      <c r="LQ15" s="7">
        <f>LP15/INDEX(Exchange_rate5,MATCH('Food Items CMB_Sorghum'!$A15,Exch_regions1,0),MATCH('Food Items CMB_Sorghum'!LP$1,exch_month8,0))</f>
        <v>93.747680890538035</v>
      </c>
      <c r="LR15" s="7">
        <v>2394000</v>
      </c>
      <c r="LS15" s="7">
        <f>LR15/INDEX(Exchange_rate6,MATCH('Food Items CMB_Sorghum'!$A15,Exch_regions1,0),MATCH('Food Items CMB_Sorghum'!LR$1,exch_month9,0))</f>
        <v>88.831168831168824</v>
      </c>
      <c r="LT15" s="7">
        <v>2597500</v>
      </c>
      <c r="LU15" s="7">
        <f>LT15/INDEX(Exchange_rate7,MATCH('Food Items CMB_Sorghum'!$A15,Exch_regions1,0),MATCH('Food Items CMB_Sorghum'!LT$1,exch_month10,0))</f>
        <v>97.284644194756552</v>
      </c>
      <c r="LV15" s="7">
        <v>2683562.5</v>
      </c>
      <c r="LW15" s="7">
        <f>LV15/INDEX(exchange_rates8,MATCH('Food Items CMB_Sorghum'!$A15,Exch_regions1,0),MATCH('Food Items CMB_Sorghum'!LV$1,exch_month11,0))</f>
        <v>100.50795880149813</v>
      </c>
      <c r="LX15" s="7">
        <v>2696525</v>
      </c>
      <c r="LY15" s="7">
        <f>LX15/INDEX(exchange_rates9,MATCH('Food Items CMB_Sorghum'!$A15,Exch_regions1,0),MATCH('Food Items CMB_Sorghum'!LX$1,exch_month12,0))</f>
        <v>100.9934456928839</v>
      </c>
      <c r="LZ15" s="7">
        <v>2713250</v>
      </c>
      <c r="MA15" s="7">
        <f>LZ15/INDEX(exchange_rates10,MATCH('Food Items CMB_Sorghum'!$A15,Exch_regions1,0),MATCH('Food Items CMB_Sorghum'!LZ$1,exch_month13,0))</f>
        <v>101.61985018726591</v>
      </c>
      <c r="MB15" s="7">
        <v>2541625</v>
      </c>
      <c r="MC15" s="7">
        <f>MB15/INDEX(exchange_rates11,MATCH('Food Items CMB_Sorghum'!$A15,Exch_regions1,0),MATCH('Food Items CMB_Sorghum'!MB$1,exch_month14,0))</f>
        <v>95.191947565543074</v>
      </c>
      <c r="MD15" s="7">
        <v>2560750</v>
      </c>
      <c r="ME15" s="7">
        <f>MD15/INDEX(exchange_rates12,MATCH('Food Items CMB_Sorghum'!$A15,Exch_regions1,0),MATCH('Food Items CMB_Sorghum'!MD$1,exch_month15,0))</f>
        <v>95.908239700374537</v>
      </c>
      <c r="MF15" s="7">
        <v>2512125</v>
      </c>
      <c r="MG15" s="7">
        <f>MF15/INDEX(exchange_rates13,MATCH('Food Items CMB_Sorghum'!$A15,Exch_regions1,0),MATCH('Food Items CMB_Sorghum'!MF$1,exch_month16,0))</f>
        <v>94.087078651685388</v>
      </c>
      <c r="MH15" s="7">
        <v>2603625</v>
      </c>
      <c r="MI15" s="7">
        <f>MH15/INDEX(exchange_rates14,MATCH('Food Items CMB_Sorghum'!$A15,Exch_regions1,0),MATCH('Food Items CMB_Sorghum'!MH$1,exch_month17,0))</f>
        <v>97.514044943820224</v>
      </c>
      <c r="MJ15" s="7">
        <v>2498375</v>
      </c>
      <c r="MK15" s="7">
        <f>MJ15/INDEX(exchange_rates15,MATCH('Food Items CMB_Sorghum'!$A15,Exch_regions1,0),MATCH('Food Items CMB_Sorghum'!MJ$1,exch_month18,0))</f>
        <v>93.572097378277149</v>
      </c>
      <c r="ML15" s="7">
        <v>2530125</v>
      </c>
      <c r="MM15" s="7">
        <f>ML15/INDEX(exchange_rates16,MATCH('Food Items CMB_Sorghum'!$A15,Exch_regions1,0),MATCH('Food Items CMB_Sorghum'!ML$1,exch_month19,0))</f>
        <v>94.761235955056179</v>
      </c>
      <c r="MN15" s="7">
        <v>2495000</v>
      </c>
      <c r="MO15" s="7">
        <f>MN15/INDEX(exchange_rates17,MATCH('Food Items CMB_Sorghum'!$A15,Exch_regions1,0),MATCH('Food Items CMB_Sorghum'!MN$1,exch_month20,0))</f>
        <v>93.445692883895134</v>
      </c>
      <c r="MP15" s="7">
        <v>2484875</v>
      </c>
      <c r="MQ15" s="7">
        <f>MP15/INDEX(exchange_rates18,MATCH('Food Items CMB_Sorghum'!$A15,Exch_regions1,0),MATCH('Food Items CMB_Sorghum'!MP$1,exch_month21,0))</f>
        <v>93.06647940074906</v>
      </c>
      <c r="MR15" s="7">
        <v>2419000</v>
      </c>
      <c r="MS15" s="7">
        <f>MR15/INDEX(exchange_rates19,MATCH('Food Items CMB_Sorghum'!$A15,Exch_regions1,0),MATCH('Food Items CMB_Sorghum'!MR$1,exch_month22,0))</f>
        <v>90.599250936329582</v>
      </c>
      <c r="MT15" s="40">
        <f t="shared" si="0"/>
        <v>2539360</v>
      </c>
      <c r="MU15" s="40">
        <f t="shared" si="0"/>
        <v>97.128397829299814</v>
      </c>
    </row>
    <row r="16" spans="1:359" x14ac:dyDescent="0.25">
      <c r="A16" s="14" t="s">
        <v>12</v>
      </c>
      <c r="B16" s="7">
        <v>2113670</v>
      </c>
      <c r="C16" s="8">
        <f t="array" ref="C16">B16/INDEX(Exch_rates,MATCH($A16,Exch_regions2,0),MATCH(B$1,Exch_months2,0))</f>
        <v>68.474471945056365</v>
      </c>
      <c r="D16" s="7">
        <v>2088900</v>
      </c>
      <c r="E16" s="8">
        <f t="array" ref="E16">D16/INDEX(Exch_rates,MATCH($A16,Exch_regions2,0),MATCH(D$1,Exch_months2,0))</f>
        <v>69.361801035994162</v>
      </c>
      <c r="F16" s="7">
        <v>2144400</v>
      </c>
      <c r="G16" s="8">
        <f t="array" ref="G16">F16/INDEX(Exch_rates,MATCH($A16,Exch_regions2,0),MATCH(F$1,Exch_months2,0))</f>
        <v>70.558041589892071</v>
      </c>
      <c r="H16" s="7">
        <v>2107500</v>
      </c>
      <c r="I16" s="8">
        <f t="array" ref="I16">H16/INDEX(Exch_rates,MATCH($A16,Exch_regions2,0),MATCH(H$1,Exch_months2,0))</f>
        <v>67.509129348452817</v>
      </c>
      <c r="J16" s="7">
        <v>2138130</v>
      </c>
      <c r="K16" s="8">
        <f t="array" ref="K16">J16/INDEX(Exch_rates,MATCH($A16,Exch_regions2,0),MATCH(J$1,Exch_months2,0))</f>
        <v>66.459343528534134</v>
      </c>
      <c r="L16" s="7">
        <v>3240700</v>
      </c>
      <c r="M16" s="8">
        <f t="array" ref="M16">L16/INDEX(Exch_rates,MATCH($A16,Exch_regions2,0),MATCH(L$1,Exch_months2,0))</f>
        <v>96.925377598325113</v>
      </c>
      <c r="N16" s="7">
        <v>3202150</v>
      </c>
      <c r="O16" s="8">
        <f t="array" ref="O16">N16/INDEX(Exch_rates,MATCH($A16,Exch_regions2,0),MATCH(N$1,Exch_months2,0))</f>
        <v>97.152609223300971</v>
      </c>
      <c r="P16" s="7">
        <v>2903803</v>
      </c>
      <c r="Q16" s="8">
        <f t="array" ref="Q16">P16/INDEX(Exch_rates,MATCH($A16,Exch_regions2,0),MATCH(P$1,Exch_months2,0))</f>
        <v>94.709817351598176</v>
      </c>
      <c r="R16" s="7">
        <v>2593220</v>
      </c>
      <c r="S16" s="8">
        <f t="array" ref="S16">R16/INDEX(Exch_rates,MATCH($A16,Exch_regions2,0),MATCH(R$1,Exch_months2,0))</f>
        <v>85.712113700214843</v>
      </c>
      <c r="T16" s="7">
        <v>2672754</v>
      </c>
      <c r="U16" s="8">
        <f t="array" ref="U16">T16/INDEX(Exch_rates,MATCH($A16,Exch_regions2,0),MATCH(T$1,Exch_months2,0))</f>
        <v>90.295743243243237</v>
      </c>
      <c r="V16" s="7">
        <v>2469444</v>
      </c>
      <c r="W16" s="8">
        <f t="array" ref="W16">V16/INDEX(Exch_rates,MATCH($A16,Exch_regions2,0),MATCH(V$1,Exch_months2,0))</f>
        <v>90.455824175824176</v>
      </c>
      <c r="X16" s="7">
        <v>2226825</v>
      </c>
      <c r="Y16" s="8">
        <f t="array" ref="Y16">X16/INDEX(Exch_rates,MATCH($A16,Exch_regions2,0),MATCH(X$1,Exch_months2,0))</f>
        <v>83.793979303857014</v>
      </c>
      <c r="Z16" s="15">
        <v>2090385.4</v>
      </c>
      <c r="AA16" s="8">
        <f t="array" ref="AA16">Z16/INDEX(Exch_rates,MATCH($A16,Exch_regions2,0),MATCH(Z$1,Exch_months2,0))</f>
        <v>86.673248196367851</v>
      </c>
      <c r="AB16" s="7">
        <v>1870114.8</v>
      </c>
      <c r="AC16" s="8">
        <f t="array" ref="AC16">AB16/INDEX(Exch_rates,MATCH($A16,Exch_regions2,0),MATCH(AB$1,Exch_months2,0))</f>
        <v>77.389397889509624</v>
      </c>
      <c r="AD16" s="7">
        <v>1682530.8</v>
      </c>
      <c r="AE16" s="8">
        <f t="array" ref="AE16">AD16/INDEX(Exch_rates,MATCH($A16,Exch_regions2,0),MATCH(AD$1,Exch_months2,0))</f>
        <v>74.514207263064662</v>
      </c>
      <c r="AF16" s="7">
        <v>1661895</v>
      </c>
      <c r="AG16" s="8">
        <f t="array" ref="AG16">AF16/INDEX(Exch_rates,MATCH($A16,Exch_regions2,0),MATCH(AF$1,Exch_months2,0))</f>
        <v>75.692065950081982</v>
      </c>
      <c r="AH16" s="7">
        <v>1644676.5</v>
      </c>
      <c r="AI16" s="8">
        <f t="array" ref="AI16">AH16/INDEX(Exch_rates,MATCH($A16,Exch_regions2,0),MATCH(AH$1,Exch_months2,0))</f>
        <v>74.978869579488673</v>
      </c>
      <c r="AJ16" s="7">
        <v>1684571.5</v>
      </c>
      <c r="AK16" s="8">
        <f t="array" ref="AK16">AJ16/INDEX(Exch_rates,MATCH($A16,Exch_regions2,0),MATCH(AJ$1,Exch_months2,0))</f>
        <v>76.018569494584838</v>
      </c>
      <c r="AL16" s="7">
        <v>1576691</v>
      </c>
      <c r="AM16" s="8">
        <f t="array" ref="AM16">AL16/INDEX(Exch_rates,MATCH($A16,Exch_regions2,0),MATCH(AL$1,Exch_months2,0))</f>
        <v>70.671940833706856</v>
      </c>
      <c r="AN16" s="7">
        <v>1620055</v>
      </c>
      <c r="AO16" s="8">
        <f t="array" ref="AO16">AN16/INDEX(Exch_rates,MATCH($A16,Exch_regions2,0),MATCH(AN$1,Exch_months2,0))</f>
        <v>72.178881710848742</v>
      </c>
      <c r="AP16" s="7">
        <v>1492595</v>
      </c>
      <c r="AQ16" s="8">
        <f t="array" ref="AQ16">AP16/INDEX(Exch_rates,MATCH($A16,Exch_regions2,0),MATCH(AP$1,Exch_months2,0))</f>
        <v>66.737983456293321</v>
      </c>
      <c r="AR16" s="7">
        <v>1492380</v>
      </c>
      <c r="AS16" s="8">
        <f t="array" ref="AS16">AR16/INDEX(Exch_rates,MATCH($A16,Exch_regions2,0),MATCH(AR$1,Exch_months2,0))</f>
        <v>66.005307386112335</v>
      </c>
      <c r="AT16" s="7">
        <v>1509570</v>
      </c>
      <c r="AU16" s="8">
        <f t="array" ref="AU16">AT16/INDEX(Exch_rates,MATCH($A16,Exch_regions2,0),MATCH(AT$1,Exch_months2,0))</f>
        <v>66.544853427374917</v>
      </c>
      <c r="AV16" s="7">
        <v>1599986</v>
      </c>
      <c r="AW16" s="8">
        <f t="array" ref="AW16">AV16/INDEX(Exch_rates,MATCH($A16,Exch_regions2,0),MATCH(AV$1,Exch_months2,0))</f>
        <v>72.384455302207741</v>
      </c>
      <c r="AX16" s="7">
        <v>1550035</v>
      </c>
      <c r="AY16" s="8">
        <f t="array" ref="AY16">AX16/INDEX(Exch_rates,MATCH($A16,Exch_regions2,0),MATCH(AX$1,Exch_months2,0))</f>
        <v>72.524400400512818</v>
      </c>
      <c r="AZ16" s="7">
        <v>1466377.5</v>
      </c>
      <c r="BA16" s="8">
        <f t="array" ref="BA16">AZ16/INDEX(Exch_rates,MATCH($A16,Exch_regions2,0),MATCH(AZ$1,Exch_months2,0))</f>
        <v>84.009023202520765</v>
      </c>
      <c r="BB16" s="7">
        <v>1486667.5</v>
      </c>
      <c r="BC16" s="8">
        <f t="array" ref="BC16">BB16/INDEX(Exch_rates,MATCH($A16,Exch_regions2,0),MATCH(BB$1,Exch_months2,0))</f>
        <v>90.292590343152142</v>
      </c>
      <c r="BD16" s="7">
        <v>1639730</v>
      </c>
      <c r="BE16" s="8">
        <f t="array" ref="BE16">BD16/INDEX(Exch_rates,MATCH($A16,Exch_regions2,0),MATCH(BD$1,Exch_months2,0))</f>
        <v>90.974811362627605</v>
      </c>
      <c r="BF16" s="7">
        <v>1377145</v>
      </c>
      <c r="BG16" s="8">
        <f t="array" ref="BG16">BF16/INDEX(Exch_rates,MATCH($A16,Exch_regions2,0),MATCH(BF$1,Exch_months2,0))</f>
        <v>74.946666666666673</v>
      </c>
      <c r="BH16" s="7">
        <v>1360055</v>
      </c>
      <c r="BI16" s="8">
        <f t="array" ref="BI16">BH16/INDEX(Exch_rates,MATCH($A16,Exch_regions2,0),MATCH(BH$1,Exch_months2,0))</f>
        <v>70.854649648345926</v>
      </c>
      <c r="BJ16" s="7">
        <v>1336930</v>
      </c>
      <c r="BK16" s="8">
        <f t="array" ref="BK16">BJ16/INDEX(Exch_rates,MATCH($A16,Exch_regions2,0),MATCH(BJ$1,Exch_months2,0))</f>
        <v>68.280388151174662</v>
      </c>
      <c r="BL16" s="7">
        <v>1356820</v>
      </c>
      <c r="BM16" s="8">
        <f t="array" ref="BM16">BL16/INDEX(Exch_rates,MATCH($A16,Exch_regions2,0),MATCH(BL$1,Exch_months2,0))</f>
        <v>68.113453815261039</v>
      </c>
      <c r="BN16" s="7">
        <v>1356770</v>
      </c>
      <c r="BO16" s="8">
        <f t="array" ref="BO16">BN16/INDEX(Exch_rates,MATCH($A16,Exch_regions2,0),MATCH(BN$1,Exch_months2,0))</f>
        <v>65.785977501939485</v>
      </c>
      <c r="BP16" s="7">
        <v>1534680</v>
      </c>
      <c r="BQ16" s="8">
        <f t="array" ref="BQ16">BP16/INDEX(Exch_rates,MATCH($A16,Exch_regions2,0),MATCH(BP$1,Exch_months2,0))</f>
        <v>74.499029126213586</v>
      </c>
      <c r="BR16" s="7">
        <v>1547407.5</v>
      </c>
      <c r="BS16" s="8">
        <f t="array" ref="BS16">BR16/INDEX(Exch_rates,MATCH($A16,Exch_regions2,0),MATCH(BR$1,Exch_months2,0))</f>
        <v>73.809086572859528</v>
      </c>
      <c r="BT16" s="7">
        <v>1582440</v>
      </c>
      <c r="BU16" s="8">
        <f t="array" ref="BU16">BT16/INDEX(Exch_rates,MATCH($A16,Exch_regions2,0),MATCH(BT$1,Exch_months2,0))</f>
        <v>75.498091603053439</v>
      </c>
      <c r="BV16" s="7">
        <v>1637070</v>
      </c>
      <c r="BW16" s="8">
        <f t="array" ref="BW16">BV16/INDEX(Exch_rates,MATCH($A16,Exch_regions2,0),MATCH(BV$1,Exch_months2,0))</f>
        <v>82.223505775991967</v>
      </c>
      <c r="BX16" s="7">
        <v>1582430</v>
      </c>
      <c r="BY16" s="8">
        <f t="array" ref="BY16">BX16/INDEX(Exch_rates,MATCH($A16,Exch_regions2,0),MATCH(BX$1,Exch_months2,0))</f>
        <v>85.191386271870797</v>
      </c>
      <c r="BZ16" s="7">
        <v>1597244</v>
      </c>
      <c r="CA16" s="8">
        <f t="array" ref="CA16">BZ16/INDEX(Exch_rates,MATCH($A16,Exch_regions2,0),MATCH(BZ$1,Exch_months2,0))</f>
        <v>82.11207073822743</v>
      </c>
      <c r="CB16" s="7">
        <v>1697575</v>
      </c>
      <c r="CC16" s="8">
        <f t="array" ref="CC16">CB16/INDEX(Exch_rates,MATCH($A16,Exch_regions2,0),MATCH(CB$1,Exch_months2,0))</f>
        <v>82.950158807720499</v>
      </c>
      <c r="CD16" s="7">
        <v>1737432.5</v>
      </c>
      <c r="CE16" s="8">
        <f t="array" ref="CE16">CD16/INDEX(Exch_rates,MATCH($A16,Exch_regions2,0),MATCH(CD$1,Exch_months2,0))</f>
        <v>83.100523254701642</v>
      </c>
      <c r="CF16" s="7">
        <v>1669300</v>
      </c>
      <c r="CG16" s="8">
        <f t="array" ref="CG16">CF16/INDEX(Exch_rates,MATCH($A16,Exch_regions2,0),MATCH(CF$1,Exch_months2,0))</f>
        <v>80.486981677917072</v>
      </c>
      <c r="CH16" s="7">
        <v>1685362.5</v>
      </c>
      <c r="CI16" s="8">
        <f t="array" ref="CI16">CH16/INDEX(Exch_rates,MATCH($A16,Exch_regions2,0),MATCH(CH$1,Exch_months2,0))</f>
        <v>81.300651230101309</v>
      </c>
      <c r="CJ16" s="7">
        <v>1666237.5</v>
      </c>
      <c r="CK16" s="8">
        <f t="array" ref="CK16">CJ16/INDEX(Exch_rates,MATCH($A16,Exch_regions2,0),MATCH(CJ$1,Exch_months2,0))</f>
        <v>80.57241295938104</v>
      </c>
      <c r="CL16" s="7">
        <v>1698933</v>
      </c>
      <c r="CM16" s="8">
        <f t="array" ref="CM16">CL16/INDEX(Exch_rates,MATCH($A16,Exch_regions2,0),MATCH(CL$1,Exch_months2,0))</f>
        <v>83.260622396471447</v>
      </c>
      <c r="CN16" s="7">
        <v>1716785</v>
      </c>
      <c r="CO16" s="8">
        <f t="array" ref="CO16">CN16/INDEX(Exch_rates,MATCH($A16,Exch_regions2,0),MATCH(CN$1,Exch_months2,0))</f>
        <v>80.808896210873144</v>
      </c>
      <c r="CP16" s="7">
        <v>1804597.5</v>
      </c>
      <c r="CQ16" s="8">
        <f t="array" ref="CQ16">CP16/INDEX(Exch_rates,MATCH($A16,Exch_regions2,0),MATCH(CP$1,Exch_months2,0))</f>
        <v>83.64298957126303</v>
      </c>
      <c r="CR16" s="7">
        <v>1594480</v>
      </c>
      <c r="CS16" s="8">
        <f t="array" ref="CS16">CR16/INDEX(Exch_rates,MATCH($A16,Exch_regions2,0),MATCH(CR$1,Exch_months2,0))</f>
        <v>74.092936802973981</v>
      </c>
      <c r="CT16" s="7">
        <v>1383300</v>
      </c>
      <c r="CU16" s="8">
        <f t="array" ref="CU16">CT16/INDEX(Exch_rates,MATCH($A16,Exch_regions2,0),MATCH(CT$1,Exch_months2,0))</f>
        <v>63.04175439555933</v>
      </c>
      <c r="CV16" s="7">
        <v>1548950</v>
      </c>
      <c r="CW16" s="8">
        <f t="array" ref="CW16">CV16/INDEX(Exch_rates,MATCH($A16,Exch_regions2,0),MATCH(CV$1,Exch_months2,0))</f>
        <v>70.009039548022599</v>
      </c>
      <c r="CX16" s="7">
        <v>1471520</v>
      </c>
      <c r="CY16" s="8">
        <f t="array" ref="CY16">CX16/INDEX(Exch_rates,MATCH($A16,Exch_regions2,0),MATCH(CX$1,Exch_months2,0))</f>
        <v>66.434311512415348</v>
      </c>
      <c r="CZ16" s="7">
        <v>1453400</v>
      </c>
      <c r="DA16" s="8">
        <f t="array" ref="DA16">CZ16/INDEX(Exch_rates,MATCH($A16,Exch_regions2,0),MATCH(CZ$1,Exch_months2,0))</f>
        <v>65.616252821670429</v>
      </c>
      <c r="DB16" s="7">
        <v>1475905</v>
      </c>
      <c r="DC16" s="8">
        <f t="array" ref="DC16">DB16/INDEX(Exch_rates,MATCH($A16,Exch_regions2,0),MATCH(DB$1,Exch_months2,0))</f>
        <v>66.783031674208146</v>
      </c>
      <c r="DD16" s="7">
        <v>1446090</v>
      </c>
      <c r="DE16" s="8">
        <f t="array" ref="DE16">DD16/INDEX(Exch_rates,MATCH($A16,Exch_regions2,0),MATCH(DD$1,Exch_months2,0))</f>
        <v>65.139189189189196</v>
      </c>
      <c r="DF16" s="7">
        <v>1463400</v>
      </c>
      <c r="DG16" s="8">
        <f t="array" ref="DG16">DF16/INDEX(Exch_rates,MATCH($A16,Exch_regions2,0),MATCH(DF$1,Exch_months2,0))</f>
        <v>65.918918918918919</v>
      </c>
      <c r="DH16" s="7">
        <v>1463389</v>
      </c>
      <c r="DI16" s="8">
        <f t="array" ref="DI16">DH16/INDEX(Exch_rates,MATCH($A16,Exch_regions2,0),MATCH(DH$1,Exch_months2,0))</f>
        <v>65.039511111111111</v>
      </c>
      <c r="DJ16" s="7">
        <v>1400837.5</v>
      </c>
      <c r="DK16" s="8">
        <f t="array" ref="DK16">DJ16/INDEX(Exch_rates,MATCH($A16,Exch_regions2,0),MATCH(DJ$1,Exch_months2,0))</f>
        <v>61.440241228070178</v>
      </c>
      <c r="DL16" s="7">
        <v>1442850</v>
      </c>
      <c r="DM16" s="8">
        <f t="array" ref="DM16">DL16/INDEX(Exch_rates,MATCH($A16,Exch_regions2,0),MATCH(DL$1,Exch_months2,0))</f>
        <v>64.126666666666665</v>
      </c>
      <c r="DN16" s="7">
        <v>1361058</v>
      </c>
      <c r="DO16" s="8">
        <f t="array" ref="DO16">DN16/INDEX(Exch_rates,MATCH($A16,Exch_regions2,0),MATCH(DN$1,Exch_months2,0))</f>
        <v>59.695526315789472</v>
      </c>
      <c r="DP16" s="7">
        <v>1371650</v>
      </c>
      <c r="DQ16" s="8">
        <f t="array" ref="DQ16">DP16/INDEX(Exch_rates,MATCH($A16,Exch_regions2,0),MATCH(DP$1,Exch_months2,0))</f>
        <v>60.371919014084504</v>
      </c>
      <c r="DR16" s="7">
        <v>1432650</v>
      </c>
      <c r="DS16" s="8">
        <f t="array" ref="DS16">DR16/INDEX(Exch_rates,MATCH($A16,Exch_regions2,0),MATCH(DR$1,Exch_months2,0))</f>
        <v>63.223742277140339</v>
      </c>
      <c r="DT16" s="7">
        <v>1382400</v>
      </c>
      <c r="DU16" s="8">
        <f t="array" ref="DU16">DT16/INDEX(Exch_rates,MATCH($A16,Exch_regions2,0),MATCH(DT$1,Exch_months2,0))</f>
        <v>61.714285714285715</v>
      </c>
      <c r="DV16" s="7">
        <v>1417405</v>
      </c>
      <c r="DW16" s="8">
        <f t="array" ref="DW16">DV16/INDEX(Exch_rates,MATCH($A16,Exch_regions2,0),MATCH(DV$1,Exch_months2,0))</f>
        <v>61.359523809523807</v>
      </c>
      <c r="DX16" s="7">
        <v>1438220</v>
      </c>
      <c r="DY16" s="8">
        <f t="array" ref="DY16">DX16/INDEX(Exch_rates,MATCH($A16,Exch_regions2,0),MATCH(DX$1,Exch_months2,0))</f>
        <v>62.0993091537133</v>
      </c>
      <c r="DZ16" s="7">
        <v>1831980</v>
      </c>
      <c r="EA16" s="8">
        <f t="array" ref="EA16">DZ16/INDEX(Exch_rates,MATCH($A16,Exch_regions2,0),MATCH(DZ$1,Exch_months2,0))</f>
        <v>79.651304347826084</v>
      </c>
      <c r="EB16" s="7">
        <v>1662785</v>
      </c>
      <c r="EC16" s="8">
        <f t="array" ref="EC16">EB16/INDEX(Exch_rates,MATCH($A16,Exch_regions2,0),MATCH(EB$1,Exch_months2,0))</f>
        <v>71.982034632034626</v>
      </c>
      <c r="ED16" s="7">
        <v>1632885</v>
      </c>
      <c r="EE16" s="8">
        <f t="array" ref="EE16">ED16/INDEX(Exch_rates,MATCH($A16,Exch_regions2,0),MATCH(ED$1,Exch_months2,0))</f>
        <v>70.995000000000005</v>
      </c>
      <c r="EF16" s="7">
        <v>1496010</v>
      </c>
      <c r="EG16" s="8">
        <f t="array" ref="EG16">EF16/INDEX(Exch_rates,MATCH($A16,Exch_regions2,0),MATCH(EF$1,Exch_months2,0))</f>
        <v>65.043913043478256</v>
      </c>
      <c r="EH16" s="7">
        <v>1446990</v>
      </c>
      <c r="EI16" s="8">
        <f t="array" ref="EI16">EH16/INDEX(Exch_rates,MATCH($A16,Exch_regions2,0),MATCH(EH$1,Exch_months2,0))</f>
        <v>62.640259740259744</v>
      </c>
      <c r="EJ16" s="7">
        <v>1557450</v>
      </c>
      <c r="EK16" s="8">
        <f t="array" ref="EK16">EJ16/INDEX(Exch_rates,MATCH($A16,Exch_regions2,0),MATCH(EJ$1,Exch_months2,0))</f>
        <v>67.71521739130435</v>
      </c>
      <c r="EL16" s="7">
        <v>1556787.5</v>
      </c>
      <c r="EM16" s="8">
        <f t="array" ref="EM16">EL16/INDEX(Exch_rates,MATCH($A16,Exch_regions2,0),MATCH(EL$1,Exch_months2,0))</f>
        <v>67.686413043478254</v>
      </c>
      <c r="EN16" s="7">
        <v>1754000</v>
      </c>
      <c r="EO16" s="8">
        <f t="array" ref="EO16">EN16/INDEX(Exch_rates,MATCH($A16,Exch_regions2,0),MATCH(EN$1,Exch_months2,0))</f>
        <v>75.603448275862064</v>
      </c>
      <c r="EP16" s="7">
        <v>1490916</v>
      </c>
      <c r="EQ16" s="8">
        <f t="array" ref="EQ16">EP16/INDEX(Exch_rates,MATCH($A16,Exch_regions2,0),MATCH(EP$1,Exch_months2,0))</f>
        <v>64.430250648228181</v>
      </c>
      <c r="ER16" s="7">
        <v>1578050</v>
      </c>
      <c r="ES16" s="8">
        <f t="array" ref="ES16">ER16/INDEX(Exch_rates,MATCH($A16,Exch_regions2,0),MATCH(ER$1,Exch_months2,0))</f>
        <v>70.291759465478847</v>
      </c>
      <c r="ET16" s="7">
        <v>1663333</v>
      </c>
      <c r="EU16" s="8">
        <f t="array" ref="EU16">ET16/INDEX(Exch_rates,MATCH($A16,Exch_regions2,0),MATCH(ET$1,Exch_months2,0))</f>
        <v>74.588923766816137</v>
      </c>
      <c r="EV16" s="7">
        <v>1742158</v>
      </c>
      <c r="EW16" s="8">
        <f t="array" ref="EW16">EV16/INDEX(Exch_rates,MATCH($A16,Exch_regions2,0),MATCH(EV$1,Exch_months2,0))</f>
        <v>78.902083333333337</v>
      </c>
      <c r="EX16" s="19">
        <v>1837566</v>
      </c>
      <c r="EY16" s="8">
        <f t="array" ref="EY16">EX16/INDEX(Exch_rates,MATCH($A16,Exch_regions2,0),MATCH(EX$1,Exch_months2,0))</f>
        <v>82.107506702412863</v>
      </c>
      <c r="EZ16" s="19">
        <v>1995312.5</v>
      </c>
      <c r="FA16" s="8">
        <f t="array" ref="FA16">EZ16/INDEX(Exch_rates,MATCH($A16,Exch_regions2,0),MATCH(EZ$1,Exch_months2,0))</f>
        <v>88.288163716814154</v>
      </c>
      <c r="FB16" s="19">
        <v>1578332</v>
      </c>
      <c r="FC16" s="8">
        <f t="array" ref="FC16">FB16/INDEX(Exch_rates,MATCH($A16,Exch_regions2,0),MATCH(FB$1,Exch_months2,0))</f>
        <v>68.326060606060608</v>
      </c>
      <c r="FD16" s="19">
        <v>1493510.1</v>
      </c>
      <c r="FE16" s="8">
        <f t="array" ref="FE16">FD16/INDEX(Exch_rates,MATCH($A16,Exch_regions2,0),MATCH(FD$1,Exch_months2,0))</f>
        <v>64.935221739130441</v>
      </c>
      <c r="FF16" s="19">
        <v>1334624.8</v>
      </c>
      <c r="FG16" s="8">
        <f t="array" ref="FG16">FF16/INDEX(Exch_rates,MATCH($A16,Exch_regions2,0),MATCH(FF$1,Exch_months2,0))</f>
        <v>58.027165217391307</v>
      </c>
      <c r="FH16" s="19">
        <v>1336303.5</v>
      </c>
      <c r="FI16" s="8">
        <f t="array" ref="FI16">FH16/INDEX(Exch_rates,MATCH($A16,Exch_regions2,0),MATCH(FH$1,Exch_months2,0))</f>
        <v>57.848636363636366</v>
      </c>
      <c r="FJ16" s="19">
        <v>1390700</v>
      </c>
      <c r="FK16" s="8">
        <f t="array" ref="FK16">FJ16/INDEX(Exch_rates,MATCH($A16,Exch_regions2,0),MATCH(FJ$1,Exch_months2,0))</f>
        <v>60.203463203463201</v>
      </c>
      <c r="FL16" s="19">
        <v>1381258</v>
      </c>
      <c r="FM16" s="8">
        <f t="array" ref="FM16">FL16/INDEX(Exch_rates,MATCH($A16,Exch_regions2,0),MATCH(FL$1,Exch_months2,0))</f>
        <v>59.794718614718612</v>
      </c>
      <c r="FN16" s="19">
        <v>1465950</v>
      </c>
      <c r="FO16" s="8">
        <f t="array" ref="FO16">FN16/INDEX(Exch_rates,MATCH($A16,Exch_regions2,0),MATCH(FN$1,Exch_months2,0))</f>
        <v>63.461038961038959</v>
      </c>
      <c r="FP16" s="19">
        <v>1518066</v>
      </c>
      <c r="FQ16" s="8">
        <f t="array" ref="FQ16">FP16/INDEX(Exch_rates,MATCH($A16,Exch_regions2,0),MATCH(FP$1,Exch_months2,0))</f>
        <v>63.517405857740584</v>
      </c>
      <c r="FR16" s="19">
        <v>1574441</v>
      </c>
      <c r="FS16" s="8">
        <f t="array" ref="FS16">FR16/INDEX(Exch_rates,MATCH($A16,Exch_regions2,0),MATCH(FR$1,Exch_months2,0))</f>
        <v>65.601708333333335</v>
      </c>
      <c r="FT16" s="19">
        <v>1606550</v>
      </c>
      <c r="FU16" s="8">
        <f t="array" ref="FU16">FT16/INDEX(Exch_rates,MATCH($A16,Exch_regions2,0),MATCH(FT$1,Exch_months2,0))</f>
        <v>66.661825726141075</v>
      </c>
      <c r="FV16" s="19">
        <v>1651733</v>
      </c>
      <c r="FW16" s="8">
        <f t="array" ref="FW16">FV16/INDEX(Exch_rates,MATCH($A16,Exch_regions2,0),MATCH(FV$1,Exch_months2,0))</f>
        <v>68.536639004149379</v>
      </c>
      <c r="FX16" s="19">
        <v>1557572.5</v>
      </c>
      <c r="FY16" s="8">
        <f t="array" ref="FY16">FX16/INDEX(Exch_rates,MATCH($A16,Exch_regions2,0),MATCH(FX$1,Exch_months2,0))</f>
        <v>65.334416946308721</v>
      </c>
      <c r="FZ16" s="19">
        <v>1363950</v>
      </c>
      <c r="GA16" s="8">
        <f t="array" ref="GA16">FZ16/INDEX(Exch_rates,MATCH($A16,Exch_regions2,0),MATCH(FZ$1,Exch_months2,0))</f>
        <v>56.595435684647306</v>
      </c>
      <c r="GB16" s="19">
        <v>1327275</v>
      </c>
      <c r="GC16" s="8">
        <f t="array" ref="GC16">GB16/INDEX(Exch_rates,MATCH($A16,Exch_regions2,0),MATCH(GB$1,Exch_months2,0))</f>
        <v>55.53451882845188</v>
      </c>
      <c r="GD16" s="19">
        <v>1330350</v>
      </c>
      <c r="GE16" s="8">
        <f t="array" ref="GE16">GD16/INDEX(Exch_rates,MATCH($A16,Exch_regions2,0),MATCH(GD$1,Exch_months2,0))</f>
        <v>55.431249999999999</v>
      </c>
      <c r="GF16" s="19">
        <v>1331887.5</v>
      </c>
      <c r="GG16" s="8">
        <f t="array" ref="GG16">GF16/INDEX(Exch_rates,MATCH($A16,Exch_regions2,0),MATCH(GF$1,Exch_months2,0))</f>
        <v>55.437565036420395</v>
      </c>
      <c r="GH16" s="19">
        <v>1350116</v>
      </c>
      <c r="GI16" s="8">
        <f t="array" ref="GI16">GH16/INDEX(Exch_rates,MATCH($A16,Exch_regions2,0),MATCH(GH$1,Exch_months2,0))</f>
        <v>55.789917355371898</v>
      </c>
      <c r="GJ16" s="19">
        <v>1360308</v>
      </c>
      <c r="GK16" s="8">
        <f t="array" ref="GK16">GJ16/INDEX(Exch_rates,MATCH($A16,Exch_regions2,0),MATCH(GJ$1,Exch_months2,0))</f>
        <v>55.727488734125359</v>
      </c>
      <c r="GL16" s="19">
        <v>1306358</v>
      </c>
      <c r="GM16" s="8">
        <f t="array" ref="GM16">GL16/INDEX(Exch_rates,MATCH($A16,Exch_regions2,0),MATCH(GL$1,Exch_months2,0))</f>
        <v>53.981735537190083</v>
      </c>
      <c r="GN16" s="19">
        <v>1312458</v>
      </c>
      <c r="GO16" s="8">
        <f t="array" ref="GO16">GN16/INDEX(Exch_rates,MATCH($A16,Exch_regions2,0),MATCH(GN$1,Exch_months2,0))</f>
        <v>52.49832</v>
      </c>
      <c r="GP16" s="19">
        <v>1355358</v>
      </c>
      <c r="GQ16" s="8">
        <f t="array" ref="GQ16">GP16/INDEX(Exch_rates,MATCH($A16,Exch_regions2,0),MATCH(GP$1,Exch_months2,0))</f>
        <v>54.596495468277944</v>
      </c>
      <c r="GR16" s="19">
        <v>1352275</v>
      </c>
      <c r="GS16" s="8">
        <f t="array" ref="GS16">GR16/INDEX(Exch_rates,MATCH($A16,Exch_regions2,0),MATCH(GR$1,Exch_months2,0))</f>
        <v>54.52721774193548</v>
      </c>
      <c r="GT16" s="19">
        <v>1336825</v>
      </c>
      <c r="GU16" s="8">
        <f t="array" ref="GU16">GT16/INDEX(Exch_rates,MATCH($A16,Exch_regions2,0),MATCH(GT$1,Exch_months2,0))</f>
        <v>53.79577464788732</v>
      </c>
      <c r="GV16" s="19">
        <v>1370750</v>
      </c>
      <c r="GW16" s="8">
        <f t="array" ref="GW16">GV16/INDEX(Exch_rates,MATCH($A16,Exch_regions2,0),MATCH(GV$1,Exch_months2,0))</f>
        <v>54.775224775224778</v>
      </c>
      <c r="GX16" s="19">
        <v>1407090</v>
      </c>
      <c r="GY16" s="8">
        <f t="array" ref="GY16">GX16/INDEX(Exch_rates,MATCH($A16,Exch_regions2,0),MATCH(GX$1,Exch_months2,0))</f>
        <v>56.059362549800795</v>
      </c>
      <c r="GZ16" s="19">
        <v>1541640</v>
      </c>
      <c r="HA16" s="8">
        <f t="array" ref="HA16">GZ16/INDEX(Exch_rates,MATCH($A16,Exch_regions2,0),MATCH(GZ$1,Exch_months2,0))</f>
        <v>63.181967213114753</v>
      </c>
      <c r="HB16" s="19">
        <v>1545965</v>
      </c>
      <c r="HC16" s="8">
        <f t="array" ref="HC16">HB16/INDEX(Exch_rates,MATCH($A16,Exch_regions2,0),MATCH(HB$1,Exch_months2,0))</f>
        <v>63.10061224489796</v>
      </c>
      <c r="HD16" s="19">
        <v>1741718</v>
      </c>
      <c r="HE16" s="8">
        <f t="array" ref="HE16">HD16/INDEX(Exch_rates,MATCH($A16,Exch_regions2,0),MATCH(HD$1,Exch_months2,0))</f>
        <v>70.37244444444444</v>
      </c>
      <c r="HF16" s="19">
        <v>1778058</v>
      </c>
      <c r="HG16" s="8">
        <f t="array" ref="HG16">HF16/INDEX(Exch_rates,MATCH($A16,Exch_regions2,0),MATCH(HF$1,Exch_months2,0))</f>
        <v>70.557857142857145</v>
      </c>
      <c r="HH16" s="19">
        <v>1817458</v>
      </c>
      <c r="HI16" s="8">
        <f t="array" ref="HI16">HH16/INDEX(Exch_rates,MATCH($A16,Exch_regions2,0),MATCH(HH$1,Exch_months2,0))</f>
        <v>71.553464566929136</v>
      </c>
      <c r="HJ16" s="19">
        <v>1684308</v>
      </c>
      <c r="HK16" s="8">
        <f t="array" ref="HK16">HJ16/INDEX(Exch_rates,MATCH($A16,Exch_regions2,0),MATCH(HJ$1,Exch_months2,0))</f>
        <v>66.837619047619043</v>
      </c>
      <c r="HL16" s="19">
        <v>1413000</v>
      </c>
      <c r="HM16" s="8">
        <f t="array" ref="HM16">HL16/INDEX(Exch_rates,MATCH($A16,Exch_regions2,0),MATCH(HL$1,Exch_months2,0))</f>
        <v>55.8498023715415</v>
      </c>
      <c r="HN16" s="8">
        <v>1355145.5</v>
      </c>
      <c r="HO16" s="8">
        <f t="array" ref="HO16">HN16/INDEX(Exch_rates,MATCH($A16,Exch_regions2,0),MATCH(HN$1,Exch_months2,0))</f>
        <v>52.93537109375</v>
      </c>
      <c r="HP16" s="8">
        <v>1556250</v>
      </c>
      <c r="HQ16" s="8">
        <f t="array" ref="HQ16">HP16/INDEX(Exch_rates,MATCH($A16,Exch_regions2,0),MATCH(HP$1,Exch_months2,0))</f>
        <v>60.791015625</v>
      </c>
      <c r="HR16" s="8">
        <v>1647652.5</v>
      </c>
      <c r="HS16" s="8">
        <f t="array" ref="HS16">HR16/INDEX(Exch_rates,MATCH($A16,Exch_regions2,0),MATCH(HR$1,Exch_months2,0))</f>
        <v>63.738974854932302</v>
      </c>
      <c r="HT16" s="8">
        <v>1592026</v>
      </c>
      <c r="HU16" s="8">
        <f t="array" ref="HU16">HT16/INDEX(Exch_rates,MATCH($A16,Exch_regions2,0),MATCH(HT$1,Exch_months2,0))</f>
        <v>61.231769230769231</v>
      </c>
      <c r="HV16" s="8">
        <v>1528408</v>
      </c>
      <c r="HW16" s="8">
        <f t="array" ref="HW16">HV16/INDEX(Exch_rates,MATCH($A16,Exch_regions2,0),MATCH(HV$1,Exch_months2,0))</f>
        <v>59.011891891891892</v>
      </c>
      <c r="HX16" s="8">
        <v>1467728.5</v>
      </c>
      <c r="HY16" s="8">
        <f t="array" ref="HY16">HX16/INDEX(Exch_rates,MATCH($A16,Exch_regions2,0),MATCH(HX$1,Exch_months2,0))</f>
        <v>56.669054054054051</v>
      </c>
      <c r="HZ16" s="8">
        <v>1582487.5</v>
      </c>
      <c r="IA16" s="8">
        <f t="array" ref="IA16">HZ16/INDEX(Exch_rates,MATCH($A16,Exch_regions2,0),MATCH(HZ$1,Exch_months2,0))</f>
        <v>60.864903846153844</v>
      </c>
      <c r="IB16" s="8">
        <v>1626958</v>
      </c>
      <c r="IC16" s="8">
        <f t="array" ref="IC16">IB16/INDEX(Exch_rates,MATCH($A16,Exch_regions2,0),MATCH(IB$1,Exch_months2,0))</f>
        <v>62.575307692307689</v>
      </c>
      <c r="ID16" s="8">
        <v>1498574</v>
      </c>
      <c r="IE16" s="8">
        <f t="array" ref="IE16">ID16/INDEX(Exch_rates,MATCH($A16,Exch_regions2,0),MATCH(ID$1,Exch_months2,0))</f>
        <v>57.526833013435699</v>
      </c>
      <c r="IF16" s="8">
        <v>1507357.5</v>
      </c>
      <c r="IG16" s="8">
        <f t="array" ref="IG16">IF16/INDEX(Exch_rates,MATCH($A16,Exch_regions2,0),MATCH(IF$1,Exch_months2,0))</f>
        <v>57.532729007633591</v>
      </c>
      <c r="IH16" s="8">
        <v>1510916</v>
      </c>
      <c r="II16" s="8">
        <f t="array" ref="II16">IH16/INDEX(Exch_rates,MATCH($A16,Exch_regions2,0),MATCH(IH$1,Exch_months2,0))</f>
        <v>57.231666666666669</v>
      </c>
      <c r="IJ16" s="8">
        <v>1434252</v>
      </c>
      <c r="IK16" s="8">
        <f t="array" ref="IK16">IJ16/INDEX(Exch_rates,MATCH($A16,Exch_regions2,0),MATCH(IJ$1,Exch_months2,0))</f>
        <v>54.327727272727273</v>
      </c>
      <c r="IL16" s="8">
        <v>1654910</v>
      </c>
      <c r="IM16" s="8">
        <f t="array" ref="IM16">IL16/INDEX(Exch_rates,MATCH($A16,Exch_regions2,0),MATCH(IL$1,Exch_months2,0))</f>
        <v>62.781107738998486</v>
      </c>
      <c r="IN16" s="8">
        <v>1736562.5</v>
      </c>
      <c r="IO16" s="8">
        <f t="array" ref="IO16">IN16/INDEX(Exch_rates,MATCH($A16,Exch_regions2,0),MATCH(IN$1,Exch_months2,0))</f>
        <v>65.530660377358487</v>
      </c>
      <c r="IP16" s="8">
        <v>1752810</v>
      </c>
      <c r="IQ16" s="8">
        <f t="array" ref="IQ16">IP16/INDEX(Exch_rates,MATCH($A16,Exch_regions2,0),MATCH(IP$1,Exch_months2,0))</f>
        <v>66.394318181818178</v>
      </c>
      <c r="IR16" s="8">
        <v>1770241</v>
      </c>
      <c r="IS16" s="8">
        <f t="array" ref="IS16">IR16/INDEX(Exch_rates,MATCH($A16,Exch_regions2,0),MATCH(IR$1,Exch_months2,0))</f>
        <v>67.054583333333326</v>
      </c>
      <c r="IT16" s="8">
        <v>1830912.5</v>
      </c>
      <c r="IU16" s="8">
        <f t="array" ref="IU16">IT16/INDEX(Exch_rates,MATCH($A16,Exch_regions2,0),MATCH(IT$1,Exch_months2,0))</f>
        <v>69.352746212121218</v>
      </c>
      <c r="IV16" s="34">
        <v>1926776</v>
      </c>
      <c r="IW16" s="8">
        <f t="array" ref="IW16">IV16/INDEX(Exch_rates,MATCH($A16,Exch_regions2,0),MATCH(IV$1,Exch_months2,0))</f>
        <v>74.106769230769231</v>
      </c>
      <c r="IX16" s="8">
        <v>1956703.5</v>
      </c>
      <c r="IY16" s="8">
        <f t="array" ref="IY16">IX16/INDEX(Exch_rates,MATCH($A16,Exch_regions2,0),MATCH(IX$1,Exch_months2,0))</f>
        <v>74.399372623574138</v>
      </c>
      <c r="IZ16" s="8">
        <v>2101787.5</v>
      </c>
      <c r="JA16" s="8">
        <f t="array" ref="JA16">IZ16/INDEX(Exch_rates,MATCH($A16,Exch_regions2,0),MATCH(IZ$1,Exch_months2,0))</f>
        <v>79.014567669172934</v>
      </c>
      <c r="JB16" s="8">
        <v>2169077</v>
      </c>
      <c r="JC16" s="8">
        <f t="array" ref="JC16">JB16/INDEX(Exch_rates,MATCH($A16,Exch_regions2,0),MATCH(JB$1,Exch_months2,0))</f>
        <v>81.54424812030075</v>
      </c>
      <c r="JD16" s="8">
        <v>2216465</v>
      </c>
      <c r="JE16" s="8">
        <f t="array" ref="JE16">JD16/INDEX(Exch_rates,MATCH($A16,Exch_regions2,0),MATCH(JD$1,Exch_months2,0))</f>
        <v>83.325751879699254</v>
      </c>
      <c r="JF16" s="8">
        <v>2288696</v>
      </c>
      <c r="JG16" s="8">
        <f t="array" ref="JG16">JF16/INDEX(Exch_rates,MATCH($A16,Exch_regions2,0),MATCH(JF$1,Exch_months2,0))</f>
        <v>85.654790419161671</v>
      </c>
      <c r="JH16" s="8">
        <v>2340269.5</v>
      </c>
      <c r="JI16" s="8">
        <f t="array" ref="JI16">JH16/INDEX(Exch_rates,MATCH($A16,Exch_regions2,0),MATCH(JH$1,Exch_months2,0))</f>
        <v>86.676648148148146</v>
      </c>
      <c r="JJ16" s="8">
        <v>2515937.5</v>
      </c>
      <c r="JK16" s="8">
        <f t="array" ref="JK16">JJ16/INDEX(Exch_rates,MATCH($A16,Exch_regions2,0),MATCH(JJ$1,Exch_months2,0))</f>
        <v>92.668047882136278</v>
      </c>
      <c r="JL16" s="8">
        <v>2500045</v>
      </c>
      <c r="JM16" s="8">
        <f t="array" ref="JM16">JL16/INDEX(Exch_rates,MATCH($A16,Exch_regions2,0),MATCH(JL$1,Exch_months2,0))</f>
        <v>91.913419117647052</v>
      </c>
      <c r="JN16" s="8">
        <v>2521975</v>
      </c>
      <c r="JO16" s="8">
        <f t="array" ref="JO16">JN16/INDEX(Exch_rates,MATCH($A16,Exch_regions2,0),MATCH(JN$1,Exch_months2,0))</f>
        <v>93.406481481481478</v>
      </c>
      <c r="JP16" s="8">
        <v>2636583</v>
      </c>
      <c r="JQ16" s="8">
        <f t="array" ref="JQ16">JP16/INDEX(Exch_rates,MATCH($A16,Exch_regions2,0),MATCH(JP$1,Exch_months2,0))</f>
        <v>97.651222222222216</v>
      </c>
      <c r="JR16" s="8">
        <v>2622096.5</v>
      </c>
      <c r="JS16" s="8">
        <f t="array" ref="JS16">JR16/INDEX(Exch_rates,MATCH($A16,Exch_regions2,0),MATCH(JR$1,Exch_months2,0))</f>
        <v>96.400606617647057</v>
      </c>
      <c r="JT16" s="8">
        <v>2462406</v>
      </c>
      <c r="JU16" s="8">
        <f t="array" ref="JU16">JT16/INDEX(Exch_rates,MATCH($A16,Exch_regions2,0),MATCH(JT$1,Exch_months2,0))</f>
        <v>90.529632352941178</v>
      </c>
      <c r="JV16" s="8">
        <v>2424158</v>
      </c>
      <c r="JW16" s="8">
        <f t="array" ref="JW16">JV16/INDEX(Exch_rates,MATCH($A16,Exch_regions2,0),MATCH(JV$1,Exch_months2,0))</f>
        <v>89.123455882352943</v>
      </c>
      <c r="JX16" s="8">
        <v>2538836</v>
      </c>
      <c r="JY16" s="8">
        <f t="array" ref="JY16">JX16/INDEX(Exch_rates,MATCH($A16,Exch_regions2,0),MATCH(JX$1,Exch_months2,0))</f>
        <v>92.658248175182479</v>
      </c>
      <c r="JZ16" s="8">
        <v>2420137.5</v>
      </c>
      <c r="KA16" s="8">
        <f t="array" ref="KA16">JZ16/INDEX(Exch_rates,MATCH($A16,Exch_regions2,0),MATCH(JZ$1,Exch_months2,0))</f>
        <v>88.812385321100919</v>
      </c>
      <c r="KB16" s="8">
        <v>2397291</v>
      </c>
      <c r="KC16" s="8">
        <f t="array" ref="KC16">KB16/INDEX(Exch_rates,MATCH($A16,Exch_regions2,0),MATCH(KB$1,Exch_months2,0))</f>
        <v>88.135698529411769</v>
      </c>
      <c r="KD16" s="8">
        <v>2305210</v>
      </c>
      <c r="KE16" s="8">
        <f t="array" ref="KE16">KD16/INDEX(Exch_rates,MATCH($A16,Exch_regions2,0),MATCH(KD$1,Exch_months2,0))</f>
        <v>82.921223021582733</v>
      </c>
      <c r="KF16" s="8">
        <v>2172841</v>
      </c>
      <c r="KG16" s="8">
        <f t="array" ref="KG16">KF16/INDEX(Exch_rates,MATCH($A16,Exch_regions2,0),MATCH(KF$1,Exch_months2,0))</f>
        <v>78.159748201438845</v>
      </c>
      <c r="KH16" s="8">
        <v>2186316</v>
      </c>
      <c r="KI16" s="8">
        <f t="array" ref="KI16">KH16/INDEX(Exch_rates,MATCH($A16,Exch_regions2,0),MATCH(KH$1,Exch_months2,0))</f>
        <v>78.082714285714289</v>
      </c>
      <c r="KJ16" s="8">
        <v>2220050</v>
      </c>
      <c r="KK16" s="8">
        <f t="array" ref="KK16">KJ16/INDEX(Exch_rates,MATCH($A16,Exch_regions2,0),MATCH(KJ$1,Exch_months2,0))</f>
        <v>80.436594202898547</v>
      </c>
      <c r="KL16" s="8">
        <v>2096978</v>
      </c>
      <c r="KM16" s="8">
        <f t="array" ref="KM16">KL16/INDEX(Exch_rates,MATCH($A16,Exch_regions2,0),MATCH(KL$1,Exch_months2,0))</f>
        <v>75.430863309352517</v>
      </c>
      <c r="KN16" s="8">
        <v>2209883</v>
      </c>
      <c r="KO16" s="8">
        <f t="array" ref="KO16">KN16/INDEX(Exch_rates,MATCH($A16,Exch_regions2,0),MATCH(KN$1,Exch_months2,0))</f>
        <v>79.065581395348843</v>
      </c>
      <c r="KP16" s="8">
        <v>1918786</v>
      </c>
      <c r="KQ16" s="8">
        <f t="array" ref="KQ16">KP16/INDEX(Exch_rates,MATCH($A16,Exch_regions2,0),MATCH(KP$1,Exch_months2,0))</f>
        <v>68.921910919540224</v>
      </c>
      <c r="KR16" s="8">
        <v>1869650</v>
      </c>
      <c r="KS16" s="8">
        <f t="array" ref="KS16">KR16/INDEX(Exch_rates,MATCH($A16,Exch_regions2,0),MATCH(KR$1,Exch_months2,0))</f>
        <v>66.773214285714289</v>
      </c>
      <c r="KT16" s="8">
        <v>1747808</v>
      </c>
      <c r="KU16" s="8">
        <f t="array" ref="KU16">KT16/INDEX(Exch_rates,MATCH($A16,Exch_regions2,0),MATCH(KT$1,Exch_months2,0))</f>
        <v>63.211862567811934</v>
      </c>
      <c r="KV16" s="8">
        <v>1804352.5</v>
      </c>
      <c r="KW16" s="8">
        <f t="array" ref="KW16">KV16/INDEX(Exch_rates,MATCH($A16,Exch_regions2,0),MATCH(KV$1,Exch_months2,0))</f>
        <v>65.756286443148682</v>
      </c>
      <c r="KX16" s="8">
        <v>2260858</v>
      </c>
      <c r="KY16" s="8">
        <f t="array" ref="KY16">KX16/INDEX(Exch_rates,MATCH($A16,Exch_regions2,0),MATCH(KX$1,Exch_months2,0))</f>
        <v>82.513065693430661</v>
      </c>
      <c r="KZ16" s="8">
        <v>2264683</v>
      </c>
      <c r="LA16" s="8">
        <f t="array" ref="LA16">KZ16/INDEX(Exch_rates,MATCH($A16,Exch_regions2,0),MATCH(KZ$1,Exch_months2,0))</f>
        <v>81.905352622061486</v>
      </c>
      <c r="LB16" s="8">
        <v>1957450</v>
      </c>
      <c r="LC16" s="8">
        <f t="array" ref="LC16">LB16/INDEX(Exch_rates,MATCH($A16,Exch_regions2,0),MATCH(LB$1,Exch_months2,0))</f>
        <v>70.411870503597129</v>
      </c>
      <c r="LD16" s="8">
        <v>1889666</v>
      </c>
      <c r="LE16" s="8">
        <f t="array" ref="LE16">LD16/INDEX(Exch_rates,MATCH($A16,Exch_regions2,0),MATCH(LD$1,Exch_months2,0))</f>
        <v>67.973597122302152</v>
      </c>
      <c r="LF16" s="8">
        <v>1885308</v>
      </c>
      <c r="LG16" s="8">
        <f t="array" ref="LG16">LF16/INDEX(Exch_rates,MATCH($A16,Exch_regions2,0),MATCH(LF$1,Exch_months2,0))</f>
        <v>68.308260869565217</v>
      </c>
      <c r="LH16" s="8">
        <v>1873166</v>
      </c>
      <c r="LI16" s="8">
        <f>LH16/INDEX(Exch_Rate_Data1,MATCH('Food Items CMB_Sorghum'!$A16,Exch_regions1,0),MATCH('Food Items CMB_Sorghum'!LH$1,exch_month4,0))</f>
        <v>67.501477477477479</v>
      </c>
      <c r="LJ16" s="41">
        <v>2331441</v>
      </c>
      <c r="LK16" s="8">
        <f>LJ16/INDEX(exch_Rate_Data2,MATCH('Food Items CMB_Sorghum'!$A16,Exch_regions1,0),MATCH('Food Items CMB_Sorghum'!LJ$1,exch_month5,0))</f>
        <v>84.015891891891897</v>
      </c>
      <c r="LL16" s="8">
        <v>2084150</v>
      </c>
      <c r="LM16" s="8">
        <f>LL16/INDEX(exch_Rate_Data3,MATCH('Food Items CMB_Sorghum'!$A16,Exch_regions1,0),MATCH('Food Items CMB_Sorghum'!LL$1,exch_month6,0))</f>
        <v>74.301247771836003</v>
      </c>
      <c r="LN16" s="7">
        <v>2198840</v>
      </c>
      <c r="LO16" s="7">
        <f>LN16/INDEX(Exchange_rate4,MATCH('Food Items CMB_Sorghum'!$A16,Exch_regions1,0),MATCH('Food Items CMB_Sorghum'!LN$1,exch_month7,0))</f>
        <v>79.094964028776985</v>
      </c>
      <c r="LP16" s="7">
        <v>2374612.5</v>
      </c>
      <c r="LQ16" s="7">
        <f>LP16/INDEX(Exchange_rate5,MATCH('Food Items CMB_Sorghum'!$A16,Exch_regions1,0),MATCH('Food Items CMB_Sorghum'!LP$1,exch_month8,0))</f>
        <v>84.902346368715087</v>
      </c>
      <c r="LR16" s="7">
        <v>2300398</v>
      </c>
      <c r="LS16" s="7">
        <f>LR16/INDEX(Exchange_rate6,MATCH('Food Items CMB_Sorghum'!$A16,Exch_regions1,0),MATCH('Food Items CMB_Sorghum'!LR$1,exch_month9,0))</f>
        <v>81.923005698005696</v>
      </c>
      <c r="LT16" s="7">
        <v>2406828.25</v>
      </c>
      <c r="LU16" s="7">
        <f>LT16/INDEX(Exchange_rate7,MATCH('Food Items CMB_Sorghum'!$A16,Exch_regions1,0),MATCH('Food Items CMB_Sorghum'!LT$1,exch_month10,0))</f>
        <v>85.3485195035461</v>
      </c>
      <c r="LV16" s="7">
        <v>2449391</v>
      </c>
      <c r="LW16" s="7">
        <f>LV16/INDEX(exchange_rates8,MATCH('Food Items CMB_Sorghum'!$A16,Exch_regions1,0),MATCH('Food Items CMB_Sorghum'!LV$1,exch_month11,0))</f>
        <v>86.094586994727592</v>
      </c>
      <c r="LX16" s="7">
        <v>2410208</v>
      </c>
      <c r="LY16" s="7">
        <f>LX16/INDEX(exchange_rates9,MATCH('Food Items CMB_Sorghum'!$A16,Exch_regions1,0),MATCH('Food Items CMB_Sorghum'!LX$1,exch_month12,0))</f>
        <v>85.166360424028269</v>
      </c>
      <c r="LZ16" s="7">
        <v>2407600</v>
      </c>
      <c r="MA16" s="7">
        <f>LZ16/INDEX(exchange_rates10,MATCH('Food Items CMB_Sorghum'!$A16,Exch_regions1,0),MATCH('Food Items CMB_Sorghum'!LZ$1,exch_month13,0))</f>
        <v>84.625659050966604</v>
      </c>
      <c r="MB16" s="7">
        <v>2440341.5499999998</v>
      </c>
      <c r="MC16" s="7">
        <f>MB16/INDEX(exchange_rates11,MATCH('Food Items CMB_Sorghum'!$A16,Exch_regions1,0),MATCH('Food Items CMB_Sorghum'!MB$1,exch_month14,0))</f>
        <v>85.961419644366785</v>
      </c>
      <c r="MD16" s="7">
        <v>1989870</v>
      </c>
      <c r="ME16" s="7">
        <f>MD16/INDEX(exchange_rates12,MATCH('Food Items CMB_Sorghum'!$A16,Exch_regions1,0),MATCH('Food Items CMB_Sorghum'!MD$1,exch_month15,0))</f>
        <v>69.515109170305678</v>
      </c>
      <c r="MF16" s="7">
        <v>1952312.5</v>
      </c>
      <c r="MG16" s="7">
        <f>MF16/INDEX(exchange_rates13,MATCH('Food Items CMB_Sorghum'!$A16,Exch_regions1,0),MATCH('Food Items CMB_Sorghum'!MF$1,exch_month16,0))</f>
        <v>67.980413492927099</v>
      </c>
      <c r="MH16" s="7">
        <v>2810598.3333333335</v>
      </c>
      <c r="MI16" s="7">
        <f>MH16/INDEX(exchange_rates14,MATCH('Food Items CMB_Sorghum'!$A16,Exch_regions1,0),MATCH('Food Items CMB_Sorghum'!MH$1,exch_month17,0))</f>
        <v>96.363371428571426</v>
      </c>
      <c r="MJ16" s="7">
        <v>2838033.3333333335</v>
      </c>
      <c r="MK16" s="7">
        <f>MJ16/INDEX(exchange_rates15,MATCH('Food Items CMB_Sorghum'!$A16,Exch_regions1,0),MATCH('Food Items CMB_Sorghum'!MJ$1,exch_month18,0))</f>
        <v>97.304000000000002</v>
      </c>
      <c r="ML16" s="7">
        <v>2846015</v>
      </c>
      <c r="MM16" s="7">
        <f>ML16/INDEX(exchange_rates16,MATCH('Food Items CMB_Sorghum'!$A16,Exch_regions1,0),MATCH('Food Items CMB_Sorghum'!ML$1,exch_month19,0))</f>
        <v>97.717253218884125</v>
      </c>
      <c r="MN16" s="7">
        <v>2789015</v>
      </c>
      <c r="MO16" s="7">
        <f>MN16/INDEX(exchange_rates17,MATCH('Food Items CMB_Sorghum'!$A16,Exch_regions1,0),MATCH('Food Items CMB_Sorghum'!MN$1,exch_month20,0))</f>
        <v>96.172931034482758</v>
      </c>
      <c r="MP16" s="7">
        <v>3004050</v>
      </c>
      <c r="MQ16" s="7">
        <f>MP16/INDEX(exchange_rates18,MATCH('Food Items CMB_Sorghum'!$A16,Exch_regions1,0),MATCH('Food Items CMB_Sorghum'!MP$1,exch_month21,0))</f>
        <v>101.83220338983051</v>
      </c>
      <c r="MR16" s="7">
        <v>2902390</v>
      </c>
      <c r="MS16" s="7">
        <f>MR16/INDEX(exchange_rates19,MATCH('Food Items CMB_Sorghum'!$A16,Exch_regions1,0),MATCH('Food Items CMB_Sorghum'!MR$1,exch_month22,0))</f>
        <v>97.151129707112972</v>
      </c>
      <c r="MT16" s="40">
        <f t="shared" si="0"/>
        <v>2095752.45</v>
      </c>
      <c r="MU16" s="40">
        <f t="shared" si="0"/>
        <v>77.070585896671588</v>
      </c>
    </row>
    <row r="17" spans="1:359" x14ac:dyDescent="0.25">
      <c r="A17" s="14" t="s">
        <v>13</v>
      </c>
      <c r="B17" s="7">
        <v>1957664.6666666667</v>
      </c>
      <c r="C17" s="8">
        <f t="array" ref="C17">B17/INDEX(Exch_rates,MATCH($A17,Exch_regions2,0),MATCH(B$1,Exch_months2,0))</f>
        <v>63.599258206429781</v>
      </c>
      <c r="D17" s="7">
        <v>2176395</v>
      </c>
      <c r="E17" s="8">
        <f t="array" ref="E17">D17/INDEX(Exch_rates,MATCH($A17,Exch_regions2,0),MATCH(D$1,Exch_months2,0))</f>
        <v>72.804348735103488</v>
      </c>
      <c r="F17" s="7">
        <v>2314752</v>
      </c>
      <c r="G17" s="8">
        <f t="array" ref="G17">F17/INDEX(Exch_rates,MATCH($A17,Exch_regions2,0),MATCH(F$1,Exch_months2,0))</f>
        <v>76.414630925656937</v>
      </c>
      <c r="H17" s="7">
        <v>2655585.8333333335</v>
      </c>
      <c r="I17" s="8">
        <f t="array" ref="I17">H17/INDEX(Exch_rates,MATCH($A17,Exch_regions2,0),MATCH(H$1,Exch_months2,0))</f>
        <v>84.412842967413141</v>
      </c>
      <c r="J17" s="7">
        <v>3022439</v>
      </c>
      <c r="K17" s="8">
        <f t="array" ref="K17">J17/INDEX(Exch_rates,MATCH($A17,Exch_regions2,0),MATCH(J$1,Exch_months2,0))</f>
        <v>92.570872894333846</v>
      </c>
      <c r="L17" s="7">
        <v>3226378.5</v>
      </c>
      <c r="M17" s="8">
        <f t="array" ref="M17">L17/INDEX(Exch_rates,MATCH($A17,Exch_regions2,0),MATCH(L$1,Exch_months2,0))</f>
        <v>96.27388287952256</v>
      </c>
      <c r="N17" s="7">
        <v>3255836.6666666665</v>
      </c>
      <c r="O17" s="8">
        <f t="array" ref="O17">N17/INDEX(Exch_rates,MATCH($A17,Exch_regions2,0),MATCH(N$1,Exch_months2,0))</f>
        <v>104.18677333333333</v>
      </c>
      <c r="P17" s="7">
        <v>3000503.3333333335</v>
      </c>
      <c r="Q17" s="8">
        <f t="array" ref="Q17">P17/INDEX(Exch_rates,MATCH($A17,Exch_regions2,0),MATCH(P$1,Exch_months2,0))</f>
        <v>98.055664488017428</v>
      </c>
      <c r="R17" s="7">
        <v>2632481.6666666665</v>
      </c>
      <c r="S17" s="8">
        <f t="array" ref="S17">R17/INDEX(Exch_rates,MATCH($A17,Exch_regions2,0),MATCH(R$1,Exch_months2,0))</f>
        <v>86.5058670500445</v>
      </c>
      <c r="T17" s="7">
        <v>2682619.6666666665</v>
      </c>
      <c r="U17" s="8">
        <f t="array" ref="U17">T17/INDEX(Exch_rates,MATCH($A17,Exch_regions2,0),MATCH(T$1,Exch_months2,0))</f>
        <v>94.023909456005839</v>
      </c>
      <c r="V17" s="7">
        <v>2281221</v>
      </c>
      <c r="W17" s="8">
        <f t="array" ref="W17">V17/INDEX(Exch_rates,MATCH($A17,Exch_regions2,0),MATCH(V$1,Exch_months2,0))</f>
        <v>89.023258536585359</v>
      </c>
      <c r="X17" s="7">
        <v>2003250</v>
      </c>
      <c r="Y17" s="8">
        <f t="array" ref="Y17">X17/INDEX(Exch_rates,MATCH($A17,Exch_regions2,0),MATCH(X$1,Exch_months2,0))</f>
        <v>80.009985022466296</v>
      </c>
      <c r="Z17" s="15">
        <v>1820036</v>
      </c>
      <c r="AA17" s="8">
        <f t="array" ref="AA17">Z17/INDEX(Exch_rates,MATCH($A17,Exch_regions2,0),MATCH(Z$1,Exch_months2,0))</f>
        <v>72.601785090999755</v>
      </c>
      <c r="AB17" s="7">
        <v>1519486.6666666667</v>
      </c>
      <c r="AC17" s="8">
        <f t="array" ref="AC17">AB17/INDEX(Exch_rates,MATCH($A17,Exch_regions2,0),MATCH(AB$1,Exch_months2,0))</f>
        <v>61.0235609103079</v>
      </c>
      <c r="AD17" s="7">
        <v>1165803.6666666667</v>
      </c>
      <c r="AE17" s="8">
        <f t="array" ref="AE17">AD17/INDEX(Exch_rates,MATCH($A17,Exch_regions2,0),MATCH(AD$1,Exch_months2,0))</f>
        <v>50.687115942028989</v>
      </c>
      <c r="AF17" s="7">
        <v>1135844</v>
      </c>
      <c r="AG17" s="8">
        <f t="array" ref="AG17">AF17/INDEX(Exch_rates,MATCH($A17,Exch_regions2,0),MATCH(AF$1,Exch_months2,0))</f>
        <v>51.03483291210334</v>
      </c>
      <c r="AH17" s="7">
        <v>1114581</v>
      </c>
      <c r="AI17" s="8">
        <f t="array" ref="AI17">AH17/INDEX(Exch_rates,MATCH($A17,Exch_regions2,0),MATCH(AH$1,Exch_months2,0))</f>
        <v>49.702608695652174</v>
      </c>
      <c r="AJ17" s="7">
        <v>1067453.3333333333</v>
      </c>
      <c r="AK17" s="8">
        <f t="array" ref="AK17">AJ17/INDEX(Exch_rates,MATCH($A17,Exch_regions2,0),MATCH(AJ$1,Exch_months2,0))</f>
        <v>47.180257826887654</v>
      </c>
      <c r="AL17" s="7">
        <v>1233138.3333333333</v>
      </c>
      <c r="AM17" s="8">
        <f t="array" ref="AM17">AL17/INDEX(Exch_rates,MATCH($A17,Exch_regions2,0),MATCH(AL$1,Exch_months2,0))</f>
        <v>55.22030040115682</v>
      </c>
      <c r="AN17" s="7">
        <v>1127087</v>
      </c>
      <c r="AO17" s="8">
        <f t="array" ref="AO17">AN17/INDEX(Exch_rates,MATCH($A17,Exch_regions2,0),MATCH(AN$1,Exch_months2,0))</f>
        <v>50.344477945281966</v>
      </c>
      <c r="AP17" s="7">
        <v>1099795.8333333333</v>
      </c>
      <c r="AQ17" s="8">
        <f t="array" ref="AQ17">AP17/INDEX(Exch_rates,MATCH($A17,Exch_regions2,0),MATCH(AP$1,Exch_months2,0))</f>
        <v>48.961417176776102</v>
      </c>
      <c r="AR17" s="7">
        <v>1160283.3333333333</v>
      </c>
      <c r="AS17" s="8">
        <f t="array" ref="AS17">AR17/INDEX(Exch_rates,MATCH($A17,Exch_regions2,0),MATCH(AR$1,Exch_months2,0))</f>
        <v>51.837125231292738</v>
      </c>
      <c r="AT17" s="7">
        <v>1077557.8333333333</v>
      </c>
      <c r="AU17" s="8">
        <f t="array" ref="AU17">AT17/INDEX(Exch_rates,MATCH($A17,Exch_regions2,0),MATCH(AT$1,Exch_months2,0))</f>
        <v>48.200477878547275</v>
      </c>
      <c r="AV17" s="7">
        <v>1019870</v>
      </c>
      <c r="AW17" s="8">
        <f t="array" ref="AW17">AV17/INDEX(Exch_rates,MATCH($A17,Exch_regions2,0),MATCH(AV$1,Exch_months2,0))</f>
        <v>45.500118969722202</v>
      </c>
      <c r="AX17" s="7">
        <v>1042354</v>
      </c>
      <c r="AY17" s="8">
        <f t="array" ref="AY17">AX17/INDEX(Exch_rates,MATCH($A17,Exch_regions2,0),MATCH(AX$1,Exch_months2,0))</f>
        <v>48.765099415204681</v>
      </c>
      <c r="AZ17" s="7">
        <v>921755.16666666663</v>
      </c>
      <c r="BA17" s="8">
        <f t="array" ref="BA17">AZ17/INDEX(Exch_rates,MATCH($A17,Exch_regions2,0),MATCH(AZ$1,Exch_months2,0))</f>
        <v>51.173083506823964</v>
      </c>
      <c r="BB17" s="7">
        <v>844234</v>
      </c>
      <c r="BC17" s="8">
        <f t="array" ref="BC17">BB17/INDEX(Exch_rates,MATCH($A17,Exch_regions2,0),MATCH(BB$1,Exch_months2,0))</f>
        <v>50.761909056745587</v>
      </c>
      <c r="BD17" s="7">
        <v>897211.66666666663</v>
      </c>
      <c r="BE17" s="8">
        <f t="array" ref="BE17">BD17/INDEX(Exch_rates,MATCH($A17,Exch_regions2,0),MATCH(BD$1,Exch_months2,0))</f>
        <v>51.188798554652209</v>
      </c>
      <c r="BF17" s="7">
        <v>938020</v>
      </c>
      <c r="BG17" s="8">
        <f t="array" ref="BG17">BF17/INDEX(Exch_rates,MATCH($A17,Exch_regions2,0),MATCH(BF$1,Exch_months2,0))</f>
        <v>51.328043775649796</v>
      </c>
      <c r="BH17" s="7">
        <v>982567.5</v>
      </c>
      <c r="BI17" s="8">
        <f t="array" ref="BI17">BH17/INDEX(Exch_rates,MATCH($A17,Exch_regions2,0),MATCH(BH$1,Exch_months2,0))</f>
        <v>51.884752475247524</v>
      </c>
      <c r="BJ17" s="7">
        <v>917373.33333333337</v>
      </c>
      <c r="BK17" s="8">
        <f t="array" ref="BK17">BJ17/INDEX(Exch_rates,MATCH($A17,Exch_regions2,0),MATCH(BJ$1,Exch_months2,0))</f>
        <v>47.88898314301251</v>
      </c>
      <c r="BL17" s="7">
        <v>922738.33333333337</v>
      </c>
      <c r="BM17" s="8">
        <f t="array" ref="BM17">BL17/INDEX(Exch_rates,MATCH($A17,Exch_regions2,0),MATCH(BL$1,Exch_months2,0))</f>
        <v>46.75051720498206</v>
      </c>
      <c r="BN17" s="7">
        <v>967183.33333333337</v>
      </c>
      <c r="BO17" s="8">
        <f t="array" ref="BO17">BN17/INDEX(Exch_rates,MATCH($A17,Exch_regions2,0),MATCH(BN$1,Exch_months2,0))</f>
        <v>46.193830845771146</v>
      </c>
      <c r="BP17" s="7">
        <v>1062410</v>
      </c>
      <c r="BQ17" s="8">
        <f t="array" ref="BQ17">BP17/INDEX(Exch_rates,MATCH($A17,Exch_regions2,0),MATCH(BP$1,Exch_months2,0))</f>
        <v>50.066446748350614</v>
      </c>
      <c r="BR17" s="7">
        <v>1133180.8333333333</v>
      </c>
      <c r="BS17" s="8">
        <f t="array" ref="BS17">BR17/INDEX(Exch_rates,MATCH($A17,Exch_regions2,0),MATCH(BR$1,Exch_months2,0))</f>
        <v>54.438626200513227</v>
      </c>
      <c r="BT17" s="7">
        <v>1244951.6666666667</v>
      </c>
      <c r="BU17" s="8">
        <f t="array" ref="BU17">BT17/INDEX(Exch_rates,MATCH($A17,Exch_regions2,0),MATCH(BT$1,Exch_months2,0))</f>
        <v>60.52636483338398</v>
      </c>
      <c r="BV17" s="7">
        <v>1244729.1666666667</v>
      </c>
      <c r="BW17" s="8">
        <f t="array" ref="BW17">BV17/INDEX(Exch_rates,MATCH($A17,Exch_regions2,0),MATCH(BV$1,Exch_months2,0))</f>
        <v>61.278974358974359</v>
      </c>
      <c r="BX17" s="7">
        <v>1189671.6666666667</v>
      </c>
      <c r="BY17" s="8">
        <f t="array" ref="BY17">BX17/INDEX(Exch_rates,MATCH($A17,Exch_regions2,0),MATCH(BX$1,Exch_months2,0))</f>
        <v>65.053816359079519</v>
      </c>
      <c r="BZ17" s="7">
        <v>1177455.3333333333</v>
      </c>
      <c r="CA17" s="8">
        <f t="array" ref="CA17">BZ17/INDEX(Exch_rates,MATCH($A17,Exch_regions2,0),MATCH(BZ$1,Exch_months2,0))</f>
        <v>62.520028849685168</v>
      </c>
      <c r="CB17" s="7">
        <v>1252933.3333333333</v>
      </c>
      <c r="CC17" s="8">
        <f t="array" ref="CC17">CB17/INDEX(Exch_rates,MATCH($A17,Exch_regions2,0),MATCH(CB$1,Exch_months2,0))</f>
        <v>61.044254973609412</v>
      </c>
      <c r="CD17" s="7">
        <v>1449533.3333333333</v>
      </c>
      <c r="CE17" s="8">
        <f t="array" ref="CE17">CD17/INDEX(Exch_rates,MATCH($A17,Exch_regions2,0),MATCH(CD$1,Exch_months2,0))</f>
        <v>70.451194815714857</v>
      </c>
      <c r="CF17" s="7">
        <v>1407555</v>
      </c>
      <c r="CG17" s="8">
        <f t="array" ref="CG17">CF17/INDEX(Exch_rates,MATCH($A17,Exch_regions2,0),MATCH(CF$1,Exch_months2,0))</f>
        <v>68.162469733656181</v>
      </c>
      <c r="CH17" s="7">
        <v>1459057.5</v>
      </c>
      <c r="CI17" s="8">
        <f t="array" ref="CI17">CH17/INDEX(Exch_rates,MATCH($A17,Exch_regions2,0),MATCH(CH$1,Exch_months2,0))</f>
        <v>70.685062575696406</v>
      </c>
      <c r="CJ17" s="7">
        <v>1466758.3333333333</v>
      </c>
      <c r="CK17" s="8">
        <f t="array" ref="CK17">CJ17/INDEX(Exch_rates,MATCH($A17,Exch_regions2,0),MATCH(CJ$1,Exch_months2,0))</f>
        <v>70.900704934541793</v>
      </c>
      <c r="CL17" s="7">
        <v>1460145.8333333333</v>
      </c>
      <c r="CM17" s="8">
        <f t="array" ref="CM17">CL17/INDEX(Exch_rates,MATCH($A17,Exch_regions2,0),MATCH(CL$1,Exch_months2,0))</f>
        <v>70.283794624949863</v>
      </c>
      <c r="CN17" s="7">
        <v>1423446.875</v>
      </c>
      <c r="CO17" s="8">
        <f t="array" ref="CO17">CN17/INDEX(Exch_rates,MATCH($A17,Exch_regions2,0),MATCH(CN$1,Exch_months2,0))</f>
        <v>66.072381781259068</v>
      </c>
      <c r="CP17" s="7">
        <v>1664605.75</v>
      </c>
      <c r="CQ17" s="8">
        <f t="array" ref="CQ17">CP17/INDEX(Exch_rates,MATCH($A17,Exch_regions2,0),MATCH(CP$1,Exch_months2,0))</f>
        <v>76.074527277920595</v>
      </c>
      <c r="CR17" s="7">
        <v>1453479</v>
      </c>
      <c r="CS17" s="8">
        <f t="array" ref="CS17">CR17/INDEX(Exch_rates,MATCH($A17,Exch_regions2,0),MATCH(CR$1,Exch_months2,0))</f>
        <v>66.749896670493683</v>
      </c>
      <c r="CT17" s="7">
        <v>1378800.875</v>
      </c>
      <c r="CU17" s="8">
        <f t="array" ref="CU17">CT17/INDEX(Exch_rates,MATCH($A17,Exch_regions2,0),MATCH(CT$1,Exch_months2,0))</f>
        <v>62.627931140206442</v>
      </c>
      <c r="CV17" s="7">
        <v>1174720.25</v>
      </c>
      <c r="CW17" s="8">
        <f t="array" ref="CW17">CV17/INDEX(Exch_rates,MATCH($A17,Exch_regions2,0),MATCH(CV$1,Exch_months2,0))</f>
        <v>54.29533295587165</v>
      </c>
      <c r="CX17" s="7">
        <v>1399656.25</v>
      </c>
      <c r="CY17" s="8">
        <f t="array" ref="CY17">CX17/INDEX(Exch_rates,MATCH($A17,Exch_regions2,0),MATCH(CX$1,Exch_months2,0))</f>
        <v>64.047967693592483</v>
      </c>
      <c r="CZ17" s="7">
        <v>1430624</v>
      </c>
      <c r="DA17" s="8">
        <f t="array" ref="DA17">CZ17/INDEX(Exch_rates,MATCH($A17,Exch_regions2,0),MATCH(CZ$1,Exch_months2,0))</f>
        <v>64.819908702694747</v>
      </c>
      <c r="DB17" s="7">
        <v>1386423.75</v>
      </c>
      <c r="DC17" s="8">
        <f t="array" ref="DC17">DB17/INDEX(Exch_rates,MATCH($A17,Exch_regions2,0),MATCH(DB$1,Exch_months2,0))</f>
        <v>62.162409065943301</v>
      </c>
      <c r="DD17" s="7">
        <v>1350678.875</v>
      </c>
      <c r="DE17" s="8">
        <f t="array" ref="DE17">DD17/INDEX(Exch_rates,MATCH($A17,Exch_regions2,0),MATCH(DD$1,Exch_months2,0))</f>
        <v>60.46687744823727</v>
      </c>
      <c r="DF17" s="7">
        <v>1296967.5</v>
      </c>
      <c r="DG17" s="8">
        <f t="array" ref="DG17">DF17/INDEX(Exch_rates,MATCH($A17,Exch_regions2,0),MATCH(DF$1,Exch_months2,0))</f>
        <v>57.932663316582918</v>
      </c>
      <c r="DH17" s="7">
        <v>1226586.375</v>
      </c>
      <c r="DI17" s="8">
        <f t="array" ref="DI17">DH17/INDEX(Exch_rates,MATCH($A17,Exch_regions2,0),MATCH(DH$1,Exch_months2,0))</f>
        <v>54.788894472361811</v>
      </c>
      <c r="DJ17" s="7">
        <v>1256099.5</v>
      </c>
      <c r="DK17" s="8">
        <f t="array" ref="DK17">DJ17/INDEX(Exch_rates,MATCH($A17,Exch_regions2,0),MATCH(DJ$1,Exch_months2,0))</f>
        <v>55.982150417827299</v>
      </c>
      <c r="DL17" s="7">
        <v>1357749.5</v>
      </c>
      <c r="DM17" s="8">
        <f t="array" ref="DM17">DL17/INDEX(Exch_rates,MATCH($A17,Exch_regions2,0),MATCH(DL$1,Exch_months2,0))</f>
        <v>60.377965536409114</v>
      </c>
      <c r="DN17" s="7">
        <v>1391935</v>
      </c>
      <c r="DO17" s="8">
        <f t="array" ref="DO17">DN17/INDEX(Exch_rates,MATCH($A17,Exch_regions2,0),MATCH(DN$1,Exch_months2,0))</f>
        <v>61.658250276854929</v>
      </c>
      <c r="DP17" s="7">
        <v>1252243.5</v>
      </c>
      <c r="DQ17" s="8">
        <f t="array" ref="DQ17">DP17/INDEX(Exch_rates,MATCH($A17,Exch_regions2,0),MATCH(DP$1,Exch_months2,0))</f>
        <v>55.256194153337013</v>
      </c>
      <c r="DR17" s="7">
        <v>1143405.25</v>
      </c>
      <c r="DS17" s="8">
        <f t="array" ref="DS17">DR17/INDEX(Exch_rates,MATCH($A17,Exch_regions2,0),MATCH(DR$1,Exch_months2,0))</f>
        <v>50.467542068965514</v>
      </c>
      <c r="DT17" s="7">
        <v>1050153.75</v>
      </c>
      <c r="DU17" s="8">
        <f t="array" ref="DU17">DT17/INDEX(Exch_rates,MATCH($A17,Exch_regions2,0),MATCH(DT$1,Exch_months2,0))</f>
        <v>46.109934138309548</v>
      </c>
      <c r="DV17" s="7">
        <v>1039742.75</v>
      </c>
      <c r="DW17" s="8">
        <f t="array" ref="DW17">DV17/INDEX(Exch_rates,MATCH($A17,Exch_regions2,0),MATCH(DV$1,Exch_months2,0))</f>
        <v>45.428410704533043</v>
      </c>
      <c r="DX17" s="7">
        <v>1152408.75</v>
      </c>
      <c r="DY17" s="8">
        <f t="array" ref="DY17">DX17/INDEX(Exch_rates,MATCH($A17,Exch_regions2,0),MATCH(DX$1,Exch_months2,0))</f>
        <v>50.599725576289792</v>
      </c>
      <c r="DZ17" s="7">
        <v>1137877.5</v>
      </c>
      <c r="EA17" s="8">
        <f t="array" ref="EA17">DZ17/INDEX(Exch_rates,MATCH($A17,Exch_regions2,0),MATCH(DZ$1,Exch_months2,0))</f>
        <v>49.934284147010423</v>
      </c>
      <c r="EB17" s="7">
        <v>1178225</v>
      </c>
      <c r="EC17" s="8">
        <f t="array" ref="EC17">EB17/INDEX(Exch_rates,MATCH($A17,Exch_regions2,0),MATCH(EB$1,Exch_months2,0))</f>
        <v>51.345491785418574</v>
      </c>
      <c r="ED17" s="7">
        <v>1176687.5</v>
      </c>
      <c r="EE17" s="8">
        <f t="array" ref="EE17">ED17/INDEX(Exch_rates,MATCH($A17,Exch_regions2,0),MATCH(ED$1,Exch_months2,0))</f>
        <v>50.952638700947226</v>
      </c>
      <c r="EF17" s="7">
        <v>1180619</v>
      </c>
      <c r="EG17" s="8">
        <f t="array" ref="EG17">EF17/INDEX(Exch_rates,MATCH($A17,Exch_regions2,0),MATCH(EF$1,Exch_months2,0))</f>
        <v>51.026212857914643</v>
      </c>
      <c r="EH17" s="7">
        <v>914994</v>
      </c>
      <c r="EI17" s="8">
        <f t="array" ref="EI17">EH17/INDEX(Exch_rates,MATCH($A17,Exch_regions2,0),MATCH(EH$1,Exch_months2,0))</f>
        <v>39.717590884427565</v>
      </c>
      <c r="EJ17" s="7">
        <v>955617.75</v>
      </c>
      <c r="EK17" s="8">
        <f t="array" ref="EK17">EJ17/INDEX(Exch_rates,MATCH($A17,Exch_regions2,0),MATCH(EJ$1,Exch_months2,0))</f>
        <v>41.368733766233767</v>
      </c>
      <c r="EL17" s="7">
        <v>748495</v>
      </c>
      <c r="EM17" s="8">
        <f t="array" ref="EM17">EL17/INDEX(Exch_rates,MATCH($A17,Exch_regions2,0),MATCH(EL$1,Exch_months2,0))</f>
        <v>32.543260869565216</v>
      </c>
      <c r="EN17" s="7">
        <v>1535877.5</v>
      </c>
      <c r="EO17" s="8">
        <f t="array" ref="EO17">EN17/INDEX(Exch_rates,MATCH($A17,Exch_regions2,0),MATCH(EN$1,Exch_months2,0))</f>
        <v>64.736670179135928</v>
      </c>
      <c r="EP17" s="7">
        <v>1665216.25</v>
      </c>
      <c r="EQ17" s="8">
        <f t="array" ref="EQ17">EP17/INDEX(Exch_rates,MATCH($A17,Exch_regions2,0),MATCH(EP$1,Exch_months2,0))</f>
        <v>69.820387840670861</v>
      </c>
      <c r="ER17" s="7">
        <v>1539499</v>
      </c>
      <c r="ES17" s="8">
        <f t="array" ref="ES17">ER17/INDEX(Exch_rates,MATCH($A17,Exch_regions2,0),MATCH(ER$1,Exch_months2,0))</f>
        <v>68.708463040446304</v>
      </c>
      <c r="ET17" s="7">
        <v>1485962.75</v>
      </c>
      <c r="EU17" s="8">
        <f t="array" ref="EU17">ET17/INDEX(Exch_rates,MATCH($A17,Exch_regions2,0),MATCH(ET$1,Exch_months2,0))</f>
        <v>66.171455608126919</v>
      </c>
      <c r="EV17" s="7">
        <v>1746702.75</v>
      </c>
      <c r="EW17" s="8">
        <f t="array" ref="EW17">EV17/INDEX(Exch_rates,MATCH($A17,Exch_regions2,0),MATCH(EV$1,Exch_months2,0))</f>
        <v>76.026235038084877</v>
      </c>
      <c r="EX17" s="19">
        <v>1912128.25</v>
      </c>
      <c r="EY17" s="8">
        <f t="array" ref="EY17">EX17/INDEX(Exch_rates,MATCH($A17,Exch_regions2,0),MATCH(EX$1,Exch_months2,0))</f>
        <v>81.237525225703664</v>
      </c>
      <c r="EZ17" s="19">
        <v>1990162.75</v>
      </c>
      <c r="FA17" s="8">
        <f t="array" ref="FA17">EZ17/INDEX(Exch_rates,MATCH($A17,Exch_regions2,0),MATCH(EZ$1,Exch_months2,0))</f>
        <v>86.835571311698942</v>
      </c>
      <c r="FB17" s="19">
        <v>1988062</v>
      </c>
      <c r="FC17" s="8">
        <f t="array" ref="FC17">FB17/INDEX(Exch_rates,MATCH($A17,Exch_regions2,0),MATCH(FB$1,Exch_months2,0))</f>
        <v>86.437478260869568</v>
      </c>
      <c r="FD17" s="19">
        <v>1796592.75</v>
      </c>
      <c r="FE17" s="8">
        <f t="array" ref="FE17">FD17/INDEX(Exch_rates,MATCH($A17,Exch_regions2,0),MATCH(FD$1,Exch_months2,0))</f>
        <v>77.606598272138228</v>
      </c>
      <c r="FF17" s="19">
        <v>1591660.25</v>
      </c>
      <c r="FG17" s="8">
        <f t="array" ref="FG17">FF17/INDEX(Exch_rates,MATCH($A17,Exch_regions2,0),MATCH(FF$1,Exch_months2,0))</f>
        <v>68.754222462203018</v>
      </c>
      <c r="FH17" s="19">
        <v>1675691.5</v>
      </c>
      <c r="FI17" s="8">
        <f t="array" ref="FI17">FH17/INDEX(Exch_rates,MATCH($A17,Exch_regions2,0),MATCH(FH$1,Exch_months2,0))</f>
        <v>72.560389715832201</v>
      </c>
      <c r="FJ17" s="19">
        <v>1577627</v>
      </c>
      <c r="FK17" s="8">
        <f t="array" ref="FK17">FJ17/INDEX(Exch_rates,MATCH($A17,Exch_regions2,0),MATCH(FJ$1,Exch_months2,0))</f>
        <v>67.654870008040746</v>
      </c>
      <c r="FL17" s="19">
        <v>1528500</v>
      </c>
      <c r="FM17" s="8">
        <f t="array" ref="FM17">FL17/INDEX(Exch_rates,MATCH($A17,Exch_regions2,0),MATCH(FL$1,Exch_months2,0))</f>
        <v>65.233395572152574</v>
      </c>
      <c r="FN17" s="19">
        <v>1450778.75</v>
      </c>
      <c r="FO17" s="8">
        <f t="array" ref="FO17">FN17/INDEX(Exch_rates,MATCH($A17,Exch_regions2,0),MATCH(FN$1,Exch_months2,0))</f>
        <v>62.28188891870137</v>
      </c>
      <c r="FP17" s="19">
        <v>1357749.5</v>
      </c>
      <c r="FQ17" s="8">
        <f t="array" ref="FQ17">FP17/INDEX(Exch_rates,MATCH($A17,Exch_regions2,0),MATCH(FP$1,Exch_months2,0))</f>
        <v>58.038984771573602</v>
      </c>
      <c r="FR17" s="19">
        <v>1333033.25</v>
      </c>
      <c r="FS17" s="8">
        <f t="array" ref="FS17">FR17/INDEX(Exch_rates,MATCH($A17,Exch_regions2,0),MATCH(FR$1,Exch_months2,0))</f>
        <v>56.800351531291611</v>
      </c>
      <c r="FT17" s="19">
        <v>1327767.125</v>
      </c>
      <c r="FU17" s="8">
        <f t="array" ref="FU17">FT17/INDEX(Exch_rates,MATCH($A17,Exch_regions2,0),MATCH(FT$1,Exch_months2,0))</f>
        <v>56.924635584137192</v>
      </c>
      <c r="FV17" s="19">
        <v>1419155.25</v>
      </c>
      <c r="FW17" s="8">
        <f t="array" ref="FW17">FV17/INDEX(Exch_rates,MATCH($A17,Exch_regions2,0),MATCH(FV$1,Exch_months2,0))</f>
        <v>60.907950643776822</v>
      </c>
      <c r="FX17" s="19">
        <v>1309824.625</v>
      </c>
      <c r="FY17" s="8">
        <f t="array" ref="FY17">FX17/INDEX(Exch_rates,MATCH($A17,Exch_regions2,0),MATCH(FX$1,Exch_months2,0))</f>
        <v>55.960464619492654</v>
      </c>
      <c r="FZ17" s="19">
        <v>1173046.875</v>
      </c>
      <c r="GA17" s="8">
        <f t="array" ref="GA17">FZ17/INDEX(Exch_rates,MATCH($A17,Exch_regions2,0),MATCH(FZ$1,Exch_months2,0))</f>
        <v>48.323249227600414</v>
      </c>
      <c r="GB17" s="19">
        <v>1050690</v>
      </c>
      <c r="GC17" s="8">
        <f t="array" ref="GC17">GB17/INDEX(Exch_rates,MATCH($A17,Exch_regions2,0),MATCH(GB$1,Exch_months2,0))</f>
        <v>43.476677666628738</v>
      </c>
      <c r="GD17" s="19">
        <v>1063460</v>
      </c>
      <c r="GE17" s="8">
        <f t="array" ref="GE17">GD17/INDEX(Exch_rates,MATCH($A17,Exch_regions2,0),MATCH(GD$1,Exch_months2,0))</f>
        <v>44.035610766045551</v>
      </c>
      <c r="GF17" s="19">
        <v>1123095.25</v>
      </c>
      <c r="GG17" s="8">
        <f t="array" ref="GG17">GF17/INDEX(Exch_rates,MATCH($A17,Exch_regions2,0),MATCH(GF$1,Exch_months2,0))</f>
        <v>46.229801903781834</v>
      </c>
      <c r="GH17" s="19">
        <v>1177670.875</v>
      </c>
      <c r="GI17" s="8">
        <f t="array" ref="GI17">GH17/INDEX(Exch_rates,MATCH($A17,Exch_regions2,0),MATCH(GH$1,Exch_months2,0))</f>
        <v>48.563747422680414</v>
      </c>
      <c r="GJ17" s="19">
        <v>1218827.625</v>
      </c>
      <c r="GK17" s="8">
        <f t="array" ref="GK17">GJ17/INDEX(Exch_rates,MATCH($A17,Exch_regions2,0),MATCH(GJ$1,Exch_months2,0))</f>
        <v>49.951951844262297</v>
      </c>
      <c r="GL17" s="19">
        <v>1234827.625</v>
      </c>
      <c r="GM17" s="8">
        <f t="array" ref="GM17">GL17/INDEX(Exch_rates,MATCH($A17,Exch_regions2,0),MATCH(GL$1,Exch_months2,0))</f>
        <v>50.607689549180328</v>
      </c>
      <c r="GN17" s="19">
        <v>1236231.25</v>
      </c>
      <c r="GO17" s="8">
        <f t="array" ref="GO17">GN17/INDEX(Exch_rates,MATCH($A17,Exch_regions2,0),MATCH(GN$1,Exch_months2,0))</f>
        <v>50.497064079652795</v>
      </c>
      <c r="GP17" s="19">
        <v>1223615.75</v>
      </c>
      <c r="GQ17" s="8">
        <f t="array" ref="GQ17">GP17/INDEX(Exch_rates,MATCH($A17,Exch_regions2,0),MATCH(GP$1,Exch_months2,0))</f>
        <v>49.85447415329768</v>
      </c>
      <c r="GR17" s="19">
        <v>1306068.75</v>
      </c>
      <c r="GS17" s="8">
        <f t="array" ref="GS17">GR17/INDEX(Exch_rates,MATCH($A17,Exch_regions2,0),MATCH(GR$1,Exch_months2,0))</f>
        <v>52.877277327935225</v>
      </c>
      <c r="GT17" s="19">
        <v>1327843.25</v>
      </c>
      <c r="GU17" s="8">
        <f t="array" ref="GU17">GT17/INDEX(Exch_rates,MATCH($A17,Exch_regions2,0),MATCH(GT$1,Exch_months2,0))</f>
        <v>53.840577800304104</v>
      </c>
      <c r="GV17" s="19">
        <v>1248498.75</v>
      </c>
      <c r="GW17" s="8">
        <f t="array" ref="GW17">GV17/INDEX(Exch_rates,MATCH($A17,Exch_regions2,0),MATCH(GV$1,Exch_months2,0))</f>
        <v>50.368078668683815</v>
      </c>
      <c r="GX17" s="19">
        <v>1303311.25</v>
      </c>
      <c r="GY17" s="8">
        <f t="array" ref="GY17">GX17/INDEX(Exch_rates,MATCH($A17,Exch_regions2,0),MATCH(GX$1,Exch_months2,0))</f>
        <v>52.30243290694758</v>
      </c>
      <c r="GZ17" s="19">
        <v>1509672.5</v>
      </c>
      <c r="HA17" s="8">
        <f t="array" ref="HA17">GZ17/INDEX(Exch_rates,MATCH($A17,Exch_regions2,0),MATCH(GZ$1,Exch_months2,0))</f>
        <v>60.614203262233374</v>
      </c>
      <c r="HB17" s="19">
        <v>1486752.5</v>
      </c>
      <c r="HC17" s="8">
        <f t="array" ref="HC17">HB17/INDEX(Exch_rates,MATCH($A17,Exch_regions2,0),MATCH(HB$1,Exch_months2,0))</f>
        <v>59.634093757834044</v>
      </c>
      <c r="HD17" s="19">
        <v>1499502</v>
      </c>
      <c r="HE17" s="8">
        <f t="array" ref="HE17">HD17/INDEX(Exch_rates,MATCH($A17,Exch_regions2,0),MATCH(HD$1,Exch_months2,0))</f>
        <v>59.327477744807119</v>
      </c>
      <c r="HF17" s="19">
        <v>1540093.75</v>
      </c>
      <c r="HG17" s="8">
        <f t="array" ref="HG17">HF17/INDEX(Exch_rates,MATCH($A17,Exch_regions2,0),MATCH(HF$1,Exch_months2,0))</f>
        <v>60.745417254198181</v>
      </c>
      <c r="HH17" s="19">
        <v>1480406.25</v>
      </c>
      <c r="HI17" s="8">
        <f t="array" ref="HI17">HH17/INDEX(Exch_rates,MATCH($A17,Exch_regions2,0),MATCH(HH$1,Exch_months2,0))</f>
        <v>58.792940826052423</v>
      </c>
      <c r="HJ17" s="19">
        <v>1310347.75</v>
      </c>
      <c r="HK17" s="8">
        <f t="array" ref="HK17">HJ17/INDEX(Exch_rates,MATCH($A17,Exch_regions2,0),MATCH(HJ$1,Exch_months2,0))</f>
        <v>51.177462505858458</v>
      </c>
      <c r="HL17" s="19">
        <v>1231002.5</v>
      </c>
      <c r="HM17" s="8">
        <f t="array" ref="HM17">HL17/INDEX(Exch_rates,MATCH($A17,Exch_regions2,0),MATCH(HL$1,Exch_months2,0))</f>
        <v>47.968923526546519</v>
      </c>
      <c r="HN17" s="8">
        <v>1182817.5</v>
      </c>
      <c r="HO17" s="8">
        <f t="array" ref="HO17">HN17/INDEX(Exch_rates,MATCH($A17,Exch_regions2,0),MATCH(HN$1,Exch_months2,0))</f>
        <v>45.979300291545186</v>
      </c>
      <c r="HP17" s="8">
        <v>1234414.8125</v>
      </c>
      <c r="HQ17" s="8">
        <f t="array" ref="HQ17">HP17/INDEX(Exch_rates,MATCH($A17,Exch_regions2,0),MATCH(HP$1,Exch_months2,0))</f>
        <v>48.137063124543019</v>
      </c>
      <c r="HR17" s="8">
        <v>1259468.25</v>
      </c>
      <c r="HS17" s="8">
        <f t="array" ref="HS17">HR17/INDEX(Exch_rates,MATCH($A17,Exch_regions2,0),MATCH(HR$1,Exch_months2,0))</f>
        <v>48.816598837209305</v>
      </c>
      <c r="HT17" s="8">
        <v>1251616.875</v>
      </c>
      <c r="HU17" s="8">
        <f t="array" ref="HU17">HT17/INDEX(Exch_rates,MATCH($A17,Exch_regions2,0),MATCH(HT$1,Exch_months2,0))</f>
        <v>48.582896652110627</v>
      </c>
      <c r="HV17" s="8">
        <v>1308872</v>
      </c>
      <c r="HW17" s="8">
        <f t="array" ref="HW17">HV17/INDEX(Exch_rates,MATCH($A17,Exch_regions2,0),MATCH(HV$1,Exch_months2,0))</f>
        <v>51.278041136141042</v>
      </c>
      <c r="HX17" s="8">
        <v>1322137.125</v>
      </c>
      <c r="HY17" s="8">
        <f t="array" ref="HY17">HX17/INDEX(Exch_rates,MATCH($A17,Exch_regions2,0),MATCH(HX$1,Exch_months2,0))</f>
        <v>51.461710995783328</v>
      </c>
      <c r="HZ17" s="8">
        <v>1319434</v>
      </c>
      <c r="IA17" s="8">
        <f t="array" ref="IA17">HZ17/INDEX(Exch_rates,MATCH($A17,Exch_regions2,0),MATCH(HZ$1,Exch_months2,0))</f>
        <v>51.856900024563991</v>
      </c>
      <c r="IB17" s="8">
        <v>1346834.25</v>
      </c>
      <c r="IC17" s="8">
        <f t="array" ref="IC17">IB17/INDEX(Exch_rates,MATCH($A17,Exch_regions2,0),MATCH(IB$1,Exch_months2,0))</f>
        <v>52.885988592969262</v>
      </c>
      <c r="ID17" s="8">
        <v>1365313</v>
      </c>
      <c r="IE17" s="8">
        <f t="array" ref="IE17">ID17/INDEX(Exch_rates,MATCH($A17,Exch_regions2,0),MATCH(ID$1,Exch_months2,0))</f>
        <v>53.189695641587534</v>
      </c>
      <c r="IF17" s="8">
        <v>1350275.25</v>
      </c>
      <c r="IG17" s="8">
        <f t="array" ref="IG17">IF17/INDEX(Exch_rates,MATCH($A17,Exch_regions2,0),MATCH(IF$1,Exch_months2,0))</f>
        <v>52.305839628123181</v>
      </c>
      <c r="IH17" s="8">
        <v>1469077.125</v>
      </c>
      <c r="II17" s="8">
        <f t="array" ref="II17">IH17/INDEX(Exch_rates,MATCH($A17,Exch_regions2,0),MATCH(IH$1,Exch_months2,0))</f>
        <v>56.775927536231883</v>
      </c>
      <c r="IJ17" s="8">
        <v>1450489.375</v>
      </c>
      <c r="IK17" s="8">
        <f t="array" ref="IK17">IJ17/INDEX(Exch_rates,MATCH($A17,Exch_regions2,0),MATCH(IJ$1,Exch_months2,0))</f>
        <v>55.976435118186203</v>
      </c>
      <c r="IL17" s="8">
        <v>1456515.625</v>
      </c>
      <c r="IM17" s="8">
        <f t="array" ref="IM17">IL17/INDEX(Exch_rates,MATCH($A17,Exch_regions2,0),MATCH(IL$1,Exch_months2,0))</f>
        <v>56.15481927710843</v>
      </c>
      <c r="IN17" s="8">
        <v>1663503</v>
      </c>
      <c r="IO17" s="8">
        <f t="array" ref="IO17">IN17/INDEX(Exch_rates,MATCH($A17,Exch_regions2,0),MATCH(IN$1,Exch_months2,0))</f>
        <v>63.980884615384618</v>
      </c>
      <c r="IP17" s="8">
        <v>1670964.5</v>
      </c>
      <c r="IQ17" s="8">
        <f t="array" ref="IQ17">IP17/INDEX(Exch_rates,MATCH($A17,Exch_regions2,0),MATCH(IP$1,Exch_months2,0))</f>
        <v>64.565861669242665</v>
      </c>
      <c r="IR17" s="8">
        <v>1728669.375</v>
      </c>
      <c r="IS17" s="8">
        <f t="array" ref="IS17">IR17/INDEX(Exch_rates,MATCH($A17,Exch_regions2,0),MATCH(IR$1,Exch_months2,0))</f>
        <v>66.391526644263081</v>
      </c>
      <c r="IT17" s="8">
        <v>1820575.625</v>
      </c>
      <c r="IU17" s="8">
        <f t="array" ref="IU17">IT17/INDEX(Exch_rates,MATCH($A17,Exch_regions2,0),MATCH(IT$1,Exch_months2,0))</f>
        <v>70.258586589483841</v>
      </c>
      <c r="IV17" s="34">
        <v>1850512.5</v>
      </c>
      <c r="IW17" s="8">
        <f t="array" ref="IW17">IV17/INDEX(Exch_rates,MATCH($A17,Exch_regions2,0),MATCH(IV$1,Exch_months2,0))</f>
        <v>71.173557692307696</v>
      </c>
      <c r="IX17" s="8">
        <v>1829921.875</v>
      </c>
      <c r="IY17" s="8">
        <f t="array" ref="IY17">IX17/INDEX(Exch_rates,MATCH($A17,Exch_regions2,0),MATCH(IX$1,Exch_months2,0))</f>
        <v>70.38161057692308</v>
      </c>
      <c r="IZ17" s="8">
        <v>1792484.375</v>
      </c>
      <c r="JA17" s="8">
        <f t="array" ref="JA17">IZ17/INDEX(Exch_rates,MATCH($A17,Exch_regions2,0),MATCH(IZ$1,Exch_months2,0))</f>
        <v>68.941706730769226</v>
      </c>
      <c r="JB17" s="8">
        <v>1953525</v>
      </c>
      <c r="JC17" s="8">
        <f t="array" ref="JC17">JB17/INDEX(Exch_rates,MATCH($A17,Exch_regions2,0),MATCH(JB$1,Exch_months2,0))</f>
        <v>75.135576923076925</v>
      </c>
      <c r="JD17" s="8">
        <v>2107146.625</v>
      </c>
      <c r="JE17" s="8">
        <f t="array" ref="JE17">JD17/INDEX(Exch_rates,MATCH($A17,Exch_regions2,0),MATCH(JD$1,Exch_months2,0))</f>
        <v>81.044100961538462</v>
      </c>
      <c r="JF17" s="8">
        <v>2129683.75</v>
      </c>
      <c r="JG17" s="8">
        <f t="array" ref="JG17">JF17/INDEX(Exch_rates,MATCH($A17,Exch_regions2,0),MATCH(JF$1,Exch_months2,0))</f>
        <v>81.879421376393694</v>
      </c>
      <c r="JH17" s="8">
        <v>2180921.875</v>
      </c>
      <c r="JI17" s="8">
        <f t="array" ref="JI17">JH17/INDEX(Exch_rates,MATCH($A17,Exch_regions2,0),MATCH(JH$1,Exch_months2,0))</f>
        <v>83.901779273863909</v>
      </c>
      <c r="JJ17" s="8">
        <v>2360458.125</v>
      </c>
      <c r="JK17" s="8">
        <f t="array" ref="JK17">JJ17/INDEX(Exch_rates,MATCH($A17,Exch_regions2,0),MATCH(JJ$1,Exch_months2,0))</f>
        <v>90.460670658682631</v>
      </c>
      <c r="JL17" s="8">
        <v>2522567.5</v>
      </c>
      <c r="JM17" s="8">
        <f t="array" ref="JM17">JL17/INDEX(Exch_rates,MATCH($A17,Exch_regions2,0),MATCH(JL$1,Exch_months2,0))</f>
        <v>96.557607655502395</v>
      </c>
      <c r="JN17" s="8">
        <v>2513267.5</v>
      </c>
      <c r="JO17" s="8">
        <f t="array" ref="JO17">JN17/INDEX(Exch_rates,MATCH($A17,Exch_regions2,0),MATCH(JN$1,Exch_months2,0))</f>
        <v>96.164817294815379</v>
      </c>
      <c r="JP17" s="8">
        <v>2566583.125</v>
      </c>
      <c r="JQ17" s="8">
        <f t="array" ref="JQ17">JP17/INDEX(Exch_rates,MATCH($A17,Exch_regions2,0),MATCH(JP$1,Exch_months2,0))</f>
        <v>97.150059143600657</v>
      </c>
      <c r="JR17" s="8">
        <v>2701098.75</v>
      </c>
      <c r="JS17" s="8">
        <f t="array" ref="JS17">JR17/INDEX(Exch_rates,MATCH($A17,Exch_regions2,0),MATCH(JR$1,Exch_months2,0))</f>
        <v>102.3143465909091</v>
      </c>
      <c r="JT17" s="8">
        <v>2828055</v>
      </c>
      <c r="JU17" s="8">
        <f t="array" ref="JU17">JT17/INDEX(Exch_rates,MATCH($A17,Exch_regions2,0),MATCH(JT$1,Exch_months2,0))</f>
        <v>106.45793337097685</v>
      </c>
      <c r="JV17" s="8">
        <v>2537466.25</v>
      </c>
      <c r="JW17" s="8">
        <f t="array" ref="JW17">JV17/INDEX(Exch_rates,MATCH($A17,Exch_regions2,0),MATCH(JV$1,Exch_months2,0))</f>
        <v>94.329600371747219</v>
      </c>
      <c r="JX17" s="8">
        <v>2602821.25</v>
      </c>
      <c r="JY17" s="8">
        <f t="array" ref="JY17">JX17/INDEX(Exch_rates,MATCH($A17,Exch_regions2,0),MATCH(JX$1,Exch_months2,0))</f>
        <v>96.400787037037034</v>
      </c>
      <c r="JZ17" s="8">
        <v>2571124.6875</v>
      </c>
      <c r="KA17" s="8">
        <f t="array" ref="KA17">JZ17/INDEX(Exch_rates,MATCH($A17,Exch_regions2,0),MATCH(JZ$1,Exch_months2,0))</f>
        <v>94.788006912442398</v>
      </c>
      <c r="KB17" s="8">
        <v>2447940</v>
      </c>
      <c r="KC17" s="8">
        <f t="array" ref="KC17">KB17/INDEX(Exch_rates,MATCH($A17,Exch_regions2,0),MATCH(KB$1,Exch_months2,0))</f>
        <v>88.21405405405406</v>
      </c>
      <c r="KD17" s="8">
        <v>2297313.75</v>
      </c>
      <c r="KE17" s="8">
        <f t="array" ref="KE17">KD17/INDEX(Exch_rates,MATCH($A17,Exch_regions2,0),MATCH(KD$1,Exch_months2,0))</f>
        <v>82.046919642857148</v>
      </c>
      <c r="KF17" s="8">
        <v>2171127.5</v>
      </c>
      <c r="KG17" s="8">
        <f t="array" ref="KG17">KF17/INDEX(Exch_rates,MATCH($A17,Exch_regions2,0),MATCH(KF$1,Exch_months2,0))</f>
        <v>80.0415668202765</v>
      </c>
      <c r="KH17" s="8">
        <v>2165455.625</v>
      </c>
      <c r="KI17" s="8">
        <f t="array" ref="KI17">KH17/INDEX(Exch_rates,MATCH($A17,Exch_regions2,0),MATCH(KH$1,Exch_months2,0))</f>
        <v>81.619826806377446</v>
      </c>
      <c r="KJ17" s="8">
        <v>2140130</v>
      </c>
      <c r="KK17" s="8">
        <f t="array" ref="KK17">KJ17/INDEX(Exch_rates,MATCH($A17,Exch_regions2,0),MATCH(KJ$1,Exch_months2,0))</f>
        <v>81.047110505188215</v>
      </c>
      <c r="KL17" s="8">
        <v>2083734.375</v>
      </c>
      <c r="KM17" s="8">
        <f t="array" ref="KM17">KL17/INDEX(Exch_rates,MATCH($A17,Exch_regions2,0),MATCH(KL$1,Exch_months2,0))</f>
        <v>77.175347222222229</v>
      </c>
      <c r="KN17" s="8">
        <v>2002609.375</v>
      </c>
      <c r="KO17" s="8">
        <f t="array" ref="KO17">KN17/INDEX(Exch_rates,MATCH($A17,Exch_regions2,0),MATCH(KN$1,Exch_months2,0))</f>
        <v>74.000789852930311</v>
      </c>
      <c r="KP17" s="8">
        <v>2012062.5</v>
      </c>
      <c r="KQ17" s="8">
        <f t="array" ref="KQ17">KP17/INDEX(Exch_rates,MATCH($A17,Exch_regions2,0),MATCH(KP$1,Exch_months2,0))</f>
        <v>74.520833333333329</v>
      </c>
      <c r="KR17" s="8">
        <v>2020281.25</v>
      </c>
      <c r="KS17" s="8">
        <f t="array" ref="KS17">KR17/INDEX(Exch_rates,MATCH($A17,Exch_regions2,0),MATCH(KR$1,Exch_months2,0))</f>
        <v>74.825231481481481</v>
      </c>
      <c r="KT17" s="8">
        <v>2037625</v>
      </c>
      <c r="KU17" s="8">
        <f t="array" ref="KU17">KT17/INDEX(Exch_rates,MATCH($A17,Exch_regions2,0),MATCH(KT$1,Exch_months2,0))</f>
        <v>75.381043986533982</v>
      </c>
      <c r="KV17" s="8">
        <v>2130675</v>
      </c>
      <c r="KW17" s="8">
        <f t="array" ref="KW17">KV17/INDEX(Exch_rates,MATCH($A17,Exch_regions2,0),MATCH(KV$1,Exch_months2,0))</f>
        <v>78.579199704960359</v>
      </c>
      <c r="KX17" s="8">
        <v>2153031.25</v>
      </c>
      <c r="KY17" s="8">
        <f t="array" ref="KY17">KX17/INDEX(Exch_rates,MATCH($A17,Exch_regions2,0),MATCH(KX$1,Exch_months2,0))</f>
        <v>78.952374404107076</v>
      </c>
      <c r="KZ17" s="8">
        <v>2165765.625</v>
      </c>
      <c r="LA17" s="8">
        <f t="array" ref="LA17">KZ17/INDEX(Exch_rates,MATCH($A17,Exch_regions2,0),MATCH(KZ$1,Exch_months2,0))</f>
        <v>77.871624658420828</v>
      </c>
      <c r="LB17" s="8">
        <v>2018337.5</v>
      </c>
      <c r="LC17" s="8">
        <f t="array" ref="LC17">LB17/INDEX(Exch_rates,MATCH($A17,Exch_regions2,0),MATCH(LB$1,Exch_months2,0))</f>
        <v>72.044886667856503</v>
      </c>
      <c r="LD17" s="8">
        <v>1919140.625</v>
      </c>
      <c r="LE17" s="8">
        <f t="array" ref="LE17">LD17/INDEX(Exch_rates,MATCH($A17,Exch_regions2,0),MATCH(LD$1,Exch_months2,0))</f>
        <v>68.403928749643569</v>
      </c>
      <c r="LF17" s="8">
        <v>1714781.25</v>
      </c>
      <c r="LG17" s="8">
        <f t="array" ref="LG17">LF17/INDEX(Exch_rates,MATCH($A17,Exch_regions2,0),MATCH(LF$1,Exch_months2,0))</f>
        <v>61.2421875</v>
      </c>
      <c r="LH17" s="8">
        <v>1658875</v>
      </c>
      <c r="LI17" s="8">
        <f>LH17/INDEX(Exch_Rate_Data1,MATCH('Food Items CMB_Sorghum'!$A17,Exch_regions1,0),MATCH('Food Items CMB_Sorghum'!LH$1,exch_month4,0))</f>
        <v>59.245535714285715</v>
      </c>
      <c r="LJ17" s="41">
        <v>1645437.5</v>
      </c>
      <c r="LK17" s="8">
        <f>LJ17/INDEX(exch_Rate_Data2,MATCH('Food Items CMB_Sorghum'!$A17,Exch_regions1,0),MATCH('Food Items CMB_Sorghum'!LJ$1,exch_month5,0))</f>
        <v>58.765625</v>
      </c>
      <c r="LL17" s="8">
        <v>1744375</v>
      </c>
      <c r="LM17" s="8">
        <f>LL17/INDEX(exch_Rate_Data3,MATCH('Food Items CMB_Sorghum'!$A17,Exch_regions1,0),MATCH('Food Items CMB_Sorghum'!LL$1,exch_month6,0))</f>
        <v>62.299107142857146</v>
      </c>
      <c r="LN17" s="7">
        <v>1934037.5</v>
      </c>
      <c r="LO17" s="7">
        <f>LN17/INDEX(Exchange_rate4,MATCH('Food Items CMB_Sorghum'!$A17,Exch_regions1,0),MATCH('Food Items CMB_Sorghum'!LN$1,exch_month7,0))</f>
        <v>69.072767857142864</v>
      </c>
      <c r="LP17" s="7">
        <v>1753625</v>
      </c>
      <c r="LQ17" s="7">
        <f>LP17/INDEX(Exchange_rate5,MATCH('Food Items CMB_Sorghum'!$A17,Exch_regions1,0),MATCH('Food Items CMB_Sorghum'!LP$1,exch_month8,0))</f>
        <v>62.629464285714285</v>
      </c>
      <c r="LR17" s="7">
        <v>1704312.5</v>
      </c>
      <c r="LS17" s="7">
        <f>LR17/INDEX(Exchange_rate6,MATCH('Food Items CMB_Sorghum'!$A17,Exch_regions1,0),MATCH('Food Items CMB_Sorghum'!LR$1,exch_month9,0))</f>
        <v>61.862522686025407</v>
      </c>
      <c r="LT17" s="7">
        <v>1777500</v>
      </c>
      <c r="LU17" s="7">
        <f>LT17/INDEX(Exchange_rate7,MATCH('Food Items CMB_Sorghum'!$A17,Exch_regions1,0),MATCH('Food Items CMB_Sorghum'!LT$1,exch_month10,0))</f>
        <v>63.482142857142854</v>
      </c>
      <c r="LV17" s="7">
        <v>1811562.5</v>
      </c>
      <c r="LW17" s="7">
        <f>LV17/INDEX(exchange_rates8,MATCH('Food Items CMB_Sorghum'!$A17,Exch_regions1,0),MATCH('Food Items CMB_Sorghum'!LV$1,exch_month11,0))</f>
        <v>64.126106194690266</v>
      </c>
      <c r="LX17" s="7">
        <v>1893650</v>
      </c>
      <c r="LY17" s="7">
        <f>LX17/INDEX(exchange_rates9,MATCH('Food Items CMB_Sorghum'!$A17,Exch_regions1,0),MATCH('Food Items CMB_Sorghum'!LX$1,exch_month12,0))</f>
        <v>67.031858407079639</v>
      </c>
      <c r="LZ17" s="7">
        <v>2097437.5</v>
      </c>
      <c r="MA17" s="7">
        <f>LZ17/INDEX(exchange_rates10,MATCH('Food Items CMB_Sorghum'!$A17,Exch_regions1,0),MATCH('Food Items CMB_Sorghum'!LZ$1,exch_month13,0))</f>
        <v>73.594298245614041</v>
      </c>
      <c r="MB17" s="7">
        <v>2008671.75</v>
      </c>
      <c r="MC17" s="7">
        <f>MB17/INDEX(exchange_rates11,MATCH('Food Items CMB_Sorghum'!$A17,Exch_regions1,0),MATCH('Food Items CMB_Sorghum'!MB$1,exch_month14,0))</f>
        <v>70.534777150582471</v>
      </c>
      <c r="MD17" s="7">
        <v>2139212.5</v>
      </c>
      <c r="ME17" s="7">
        <f>MD17/INDEX(exchange_rates12,MATCH('Food Items CMB_Sorghum'!$A17,Exch_regions1,0),MATCH('Food Items CMB_Sorghum'!MD$1,exch_month15,0))</f>
        <v>77.088738738738741</v>
      </c>
      <c r="MF17" s="7">
        <v>2146686.5</v>
      </c>
      <c r="MG17" s="7">
        <f>MF17/INDEX(exchange_rates13,MATCH('Food Items CMB_Sorghum'!$A17,Exch_regions1,0),MATCH('Food Items CMB_Sorghum'!MF$1,exch_month16,0))</f>
        <v>77.011174887892381</v>
      </c>
      <c r="MH17" s="7">
        <v>2147656.25</v>
      </c>
      <c r="MI17" s="7">
        <f>MH17/INDEX(exchange_rates14,MATCH('Food Items CMB_Sorghum'!$A17,Exch_regions1,0),MATCH('Food Items CMB_Sorghum'!MH$1,exch_month17,0))</f>
        <v>77.532716606498198</v>
      </c>
      <c r="MJ17" s="7">
        <v>2081967.75</v>
      </c>
      <c r="MK17" s="7">
        <f>MJ17/INDEX(exchange_rates15,MATCH('Food Items CMB_Sorghum'!$A17,Exch_regions1,0),MATCH('Food Items CMB_Sorghum'!MJ$1,exch_month18,0))</f>
        <v>74.975205941931122</v>
      </c>
      <c r="ML17" s="7">
        <v>2000572.1875</v>
      </c>
      <c r="MM17" s="7">
        <f>ML17/INDEX(exchange_rates16,MATCH('Food Items CMB_Sorghum'!$A17,Exch_regions1,0),MATCH('Food Items CMB_Sorghum'!ML$1,exch_month19,0))</f>
        <v>71.769405829596408</v>
      </c>
      <c r="MN17" s="7">
        <v>1992656.25</v>
      </c>
      <c r="MO17" s="7">
        <f>MN17/INDEX(exchange_rates17,MATCH('Food Items CMB_Sorghum'!$A17,Exch_regions1,0),MATCH('Food Items CMB_Sorghum'!MN$1,exch_month20,0))</f>
        <v>71.565656565656568</v>
      </c>
      <c r="MP17" s="7">
        <v>1837062</v>
      </c>
      <c r="MQ17" s="7">
        <f>MP17/INDEX(exchange_rates18,MATCH('Food Items CMB_Sorghum'!$A17,Exch_regions1,0),MATCH('Food Items CMB_Sorghum'!MP$1,exch_month21,0))</f>
        <v>66.964592952612392</v>
      </c>
      <c r="MR17" s="7">
        <v>1970150</v>
      </c>
      <c r="MS17" s="7">
        <f>MR17/INDEX(exchange_rates19,MATCH('Food Items CMB_Sorghum'!$A17,Exch_regions1,0),MATCH('Food Items CMB_Sorghum'!MR$1,exch_month22,0))</f>
        <v>68.991901947909824</v>
      </c>
      <c r="MT17" s="40">
        <f t="shared" si="0"/>
        <v>1930062.9750000001</v>
      </c>
      <c r="MU17" s="40">
        <f t="shared" si="0"/>
        <v>72.057964984575747</v>
      </c>
    </row>
    <row r="18" spans="1:359" x14ac:dyDescent="0.25">
      <c r="A18" s="14" t="s">
        <v>14</v>
      </c>
      <c r="B18" s="7">
        <v>1917062.5</v>
      </c>
      <c r="C18" s="8">
        <f t="array" ref="C18">B18/INDEX(Exch_rates,MATCH($A18,Exch_regions2,0),MATCH(B$1,Exch_months2,0))</f>
        <v>62.34349593495935</v>
      </c>
      <c r="D18" s="7">
        <v>1925272.5</v>
      </c>
      <c r="E18" s="8">
        <f t="array" ref="E18">D18/INDEX(Exch_rates,MATCH($A18,Exch_regions2,0),MATCH(D$1,Exch_months2,0))</f>
        <v>63.253305954825464</v>
      </c>
      <c r="F18" s="7">
        <v>1920125</v>
      </c>
      <c r="G18" s="8">
        <f t="array" ref="G18">F18/INDEX(Exch_rates,MATCH($A18,Exch_regions2,0),MATCH(F$1,Exch_months2,0))</f>
        <v>62.954918032786885</v>
      </c>
      <c r="H18" s="7">
        <v>1945937.5</v>
      </c>
      <c r="I18" s="8">
        <f t="array" ref="I18">H18/INDEX(Exch_rates,MATCH($A18,Exch_regions2,0),MATCH(H$1,Exch_months2,0))</f>
        <v>60.526827371695177</v>
      </c>
      <c r="J18" s="7">
        <v>1932187.5</v>
      </c>
      <c r="K18" s="8">
        <f t="array" ref="K18">J18/INDEX(Exch_rates,MATCH($A18,Exch_regions2,0),MATCH(J$1,Exch_months2,0))</f>
        <v>59.088302752293579</v>
      </c>
      <c r="L18" s="7">
        <v>3653656.25</v>
      </c>
      <c r="M18" s="8">
        <f t="array" ref="M18">L18/INDEX(Exch_rates,MATCH($A18,Exch_regions2,0),MATCH(L$1,Exch_months2,0))</f>
        <v>107.7377441946185</v>
      </c>
      <c r="N18" s="7">
        <v>3360386.875</v>
      </c>
      <c r="O18" s="8">
        <f t="array" ref="O18">N18/INDEX(Exch_rates,MATCH($A18,Exch_regions2,0),MATCH(N$1,Exch_months2,0))</f>
        <v>103.79573359073359</v>
      </c>
      <c r="P18" s="7">
        <v>3040709.375</v>
      </c>
      <c r="Q18" s="8">
        <f t="array" ref="Q18">P18/INDEX(Exch_rates,MATCH($A18,Exch_regions2,0),MATCH(P$1,Exch_months2,0))</f>
        <v>99.247960016319865</v>
      </c>
      <c r="R18" s="7">
        <v>2820770</v>
      </c>
      <c r="S18" s="8">
        <f t="array" ref="S18">R18/INDEX(Exch_rates,MATCH($A18,Exch_regions2,0),MATCH(R$1,Exch_months2,0))</f>
        <v>93.791188694929346</v>
      </c>
      <c r="T18" s="7">
        <v>2923730</v>
      </c>
      <c r="U18" s="8">
        <f t="array" ref="U18">T18/INDEX(Exch_rates,MATCH($A18,Exch_regions2,0),MATCH(T$1,Exch_months2,0))</f>
        <v>101.4743600867679</v>
      </c>
      <c r="V18" s="7">
        <v>2678870</v>
      </c>
      <c r="W18" s="8">
        <f t="array" ref="W18">V18/INDEX(Exch_rates,MATCH($A18,Exch_regions2,0),MATCH(V$1,Exch_months2,0))</f>
        <v>102.05219047619048</v>
      </c>
      <c r="X18" s="7">
        <v>2376475</v>
      </c>
      <c r="Y18" s="8">
        <f t="array" ref="Y18">X18/INDEX(Exch_rates,MATCH($A18,Exch_regions2,0),MATCH(X$1,Exch_months2,0))</f>
        <v>91.844444444444449</v>
      </c>
      <c r="Z18" s="15">
        <v>2205575</v>
      </c>
      <c r="AA18" s="8">
        <f t="array" ref="AA18">Z18/INDEX(Exch_rates,MATCH($A18,Exch_regions2,0),MATCH(Z$1,Exch_months2,0))</f>
        <v>88.222999999999999</v>
      </c>
      <c r="AB18" s="7">
        <v>1970211.25</v>
      </c>
      <c r="AC18" s="8">
        <f t="array" ref="AC18">AB18/INDEX(Exch_rates,MATCH($A18,Exch_regions2,0),MATCH(AB$1,Exch_months2,0))</f>
        <v>81.455762273901811</v>
      </c>
      <c r="AD18" s="7">
        <v>1832350</v>
      </c>
      <c r="AE18" s="8">
        <f t="array" ref="AE18">AD18/INDEX(Exch_rates,MATCH($A18,Exch_regions2,0),MATCH(AD$1,Exch_months2,0))</f>
        <v>77.19220642443392</v>
      </c>
      <c r="AF18" s="7">
        <v>1788775</v>
      </c>
      <c r="AG18" s="8">
        <f t="array" ref="AG18">AF18/INDEX(Exch_rates,MATCH($A18,Exch_regions2,0),MATCH(AF$1,Exch_months2,0))</f>
        <v>80.848587570621476</v>
      </c>
      <c r="AH18" s="7">
        <v>1642455</v>
      </c>
      <c r="AI18" s="8">
        <f t="array" ref="AI18">AH18/INDEX(Exch_rates,MATCH($A18,Exch_regions2,0),MATCH(AH$1,Exch_months2,0))</f>
        <v>74.657045454545454</v>
      </c>
      <c r="AJ18" s="7">
        <v>1697945</v>
      </c>
      <c r="AK18" s="8">
        <f t="array" ref="AK18">AJ18/INDEX(Exch_rates,MATCH($A18,Exch_regions2,0),MATCH(AJ$1,Exch_months2,0))</f>
        <v>75.970693512304251</v>
      </c>
      <c r="AL18" s="7">
        <v>1691645</v>
      </c>
      <c r="AM18" s="8">
        <f t="array" ref="AM18">AL18/INDEX(Exch_rates,MATCH($A18,Exch_regions2,0),MATCH(AL$1,Exch_months2,0))</f>
        <v>76.028988764044939</v>
      </c>
      <c r="AN18" s="7">
        <v>1683537.5</v>
      </c>
      <c r="AO18" s="8">
        <f t="array" ref="AO18">AN18/INDEX(Exch_rates,MATCH($A18,Exch_regions2,0),MATCH(AN$1,Exch_months2,0))</f>
        <v>75.664606741573039</v>
      </c>
      <c r="AP18" s="7">
        <v>1576700</v>
      </c>
      <c r="AQ18" s="8">
        <f t="array" ref="AQ18">AP18/INDEX(Exch_rates,MATCH($A18,Exch_regions2,0),MATCH(AP$1,Exch_months2,0))</f>
        <v>71.129323308270671</v>
      </c>
      <c r="AR18" s="7">
        <v>1663375</v>
      </c>
      <c r="AS18" s="8">
        <f t="array" ref="AS18">AR18/INDEX(Exch_rates,MATCH($A18,Exch_regions2,0),MATCH(AR$1,Exch_months2,0))</f>
        <v>72.53088662790698</v>
      </c>
      <c r="AT18" s="7">
        <v>1605025</v>
      </c>
      <c r="AU18" s="8">
        <f t="array" ref="AU18">AT18/INDEX(Exch_rates,MATCH($A18,Exch_regions2,0),MATCH(AT$1,Exch_months2,0))</f>
        <v>70.062931975263737</v>
      </c>
      <c r="AV18" s="7">
        <v>1666987.5</v>
      </c>
      <c r="AW18" s="8">
        <f t="array" ref="AW18">AV18/INDEX(Exch_rates,MATCH($A18,Exch_regions2,0),MATCH(AV$1,Exch_months2,0))</f>
        <v>73.435572687224663</v>
      </c>
      <c r="AX18" s="7">
        <v>1632912.5</v>
      </c>
      <c r="AY18" s="8">
        <f t="array" ref="AY18">AX18/INDEX(Exch_rates,MATCH($A18,Exch_regions2,0),MATCH(AX$1,Exch_months2,0))</f>
        <v>77.450395256917005</v>
      </c>
      <c r="AZ18" s="7">
        <v>1596487.5</v>
      </c>
      <c r="BA18" s="8">
        <f t="array" ref="BA18">AZ18/INDEX(Exch_rates,MATCH($A18,Exch_regions2,0),MATCH(AZ$1,Exch_months2,0))</f>
        <v>88.082068965517237</v>
      </c>
      <c r="BB18" s="7">
        <v>1562225</v>
      </c>
      <c r="BC18" s="8">
        <f t="array" ref="BC18">BB18/INDEX(Exch_rates,MATCH($A18,Exch_regions2,0),MATCH(BB$1,Exch_months2,0))</f>
        <v>94.204522613065336</v>
      </c>
      <c r="BD18" s="7">
        <v>1698450</v>
      </c>
      <c r="BE18" s="8">
        <f t="array" ref="BE18">BD18/INDEX(Exch_rates,MATCH($A18,Exch_regions2,0),MATCH(BD$1,Exch_months2,0))</f>
        <v>92.015349887133183</v>
      </c>
      <c r="BF18" s="7">
        <v>1470275</v>
      </c>
      <c r="BG18" s="8">
        <f t="array" ref="BG18">BF18/INDEX(Exch_rates,MATCH($A18,Exch_regions2,0),MATCH(BF$1,Exch_months2,0))</f>
        <v>80.93256880733945</v>
      </c>
      <c r="BH18" s="7">
        <v>1459225</v>
      </c>
      <c r="BI18" s="8">
        <f t="array" ref="BI18">BH18/INDEX(Exch_rates,MATCH($A18,Exch_regions2,0),MATCH(BH$1,Exch_months2,0))</f>
        <v>76.465938864628825</v>
      </c>
      <c r="BJ18" s="7">
        <v>1307425</v>
      </c>
      <c r="BK18" s="8">
        <f t="array" ref="BK18">BJ18/INDEX(Exch_rates,MATCH($A18,Exch_regions2,0),MATCH(BJ$1,Exch_months2,0))</f>
        <v>67.888792730419738</v>
      </c>
      <c r="BL18" s="7">
        <v>1343837.5</v>
      </c>
      <c r="BM18" s="8">
        <f t="array" ref="BM18">BL18/INDEX(Exch_rates,MATCH($A18,Exch_regions2,0),MATCH(BL$1,Exch_months2,0))</f>
        <v>67.728055438891218</v>
      </c>
      <c r="BN18" s="7">
        <v>1359862.5</v>
      </c>
      <c r="BO18" s="8">
        <f t="array" ref="BO18">BN18/INDEX(Exch_rates,MATCH($A18,Exch_regions2,0),MATCH(BN$1,Exch_months2,0))</f>
        <v>65.535542168674695</v>
      </c>
      <c r="BP18" s="7">
        <v>1545162.5</v>
      </c>
      <c r="BQ18" s="8">
        <f t="array" ref="BQ18">BP18/INDEX(Exch_rates,MATCH($A18,Exch_regions2,0),MATCH(BP$1,Exch_months2,0))</f>
        <v>73.579166666666666</v>
      </c>
      <c r="BR18" s="7">
        <v>1575050</v>
      </c>
      <c r="BS18" s="8">
        <f t="array" ref="BS18">BR18/INDEX(Exch_rates,MATCH($A18,Exch_regions2,0),MATCH(BR$1,Exch_months2,0))</f>
        <v>75.602400000000003</v>
      </c>
      <c r="BT18" s="7">
        <v>1616600</v>
      </c>
      <c r="BU18" s="8">
        <f t="array" ref="BU18">BT18/INDEX(Exch_rates,MATCH($A18,Exch_regions2,0),MATCH(BT$1,Exch_months2,0))</f>
        <v>79.309893704006541</v>
      </c>
      <c r="BV18" s="7">
        <v>1606962.5</v>
      </c>
      <c r="BW18" s="8">
        <f t="array" ref="BW18">BV18/INDEX(Exch_rates,MATCH($A18,Exch_regions2,0),MATCH(BV$1,Exch_months2,0))</f>
        <v>82.76201716738197</v>
      </c>
      <c r="BX18" s="7">
        <v>1616850</v>
      </c>
      <c r="BY18" s="8">
        <f t="array" ref="BY18">BX18/INDEX(Exch_rates,MATCH($A18,Exch_regions2,0),MATCH(BX$1,Exch_months2,0))</f>
        <v>89.205517241379312</v>
      </c>
      <c r="BZ18" s="7">
        <v>1679912.5</v>
      </c>
      <c r="CA18" s="8">
        <f t="array" ref="CA18">BZ18/INDEX(Exch_rates,MATCH($A18,Exch_regions2,0),MATCH(BZ$1,Exch_months2,0))</f>
        <v>84.701470588235296</v>
      </c>
      <c r="CB18" s="7">
        <v>1712562.5</v>
      </c>
      <c r="CC18" s="8">
        <f t="array" ref="CC18">CB18/INDEX(Exch_rates,MATCH($A18,Exch_regions2,0),MATCH(CB$1,Exch_months2,0))</f>
        <v>81.356888361045137</v>
      </c>
      <c r="CD18" s="7">
        <v>1742400</v>
      </c>
      <c r="CE18" s="8">
        <f t="array" ref="CE18">CD18/INDEX(Exch_rates,MATCH($A18,Exch_regions2,0),MATCH(CD$1,Exch_months2,0))</f>
        <v>84.106194690265482</v>
      </c>
      <c r="CF18" s="7">
        <v>1757100</v>
      </c>
      <c r="CG18" s="8">
        <f t="array" ref="CG18">CF18/INDEX(Exch_rates,MATCH($A18,Exch_regions2,0),MATCH(CF$1,Exch_months2,0))</f>
        <v>83.406645569620252</v>
      </c>
      <c r="CH18" s="7">
        <v>1776375</v>
      </c>
      <c r="CI18" s="8">
        <f t="array" ref="CI18">CH18/INDEX(Exch_rates,MATCH($A18,Exch_regions2,0),MATCH(CH$1,Exch_months2,0))</f>
        <v>87.077205882352942</v>
      </c>
      <c r="CJ18" s="7">
        <v>1748500</v>
      </c>
      <c r="CK18" s="8">
        <f t="array" ref="CK18">CJ18/INDEX(Exch_rates,MATCH($A18,Exch_regions2,0),MATCH(CJ$1,Exch_months2,0))</f>
        <v>86.666666666666671</v>
      </c>
      <c r="CL18" s="7">
        <v>1747100</v>
      </c>
      <c r="CM18" s="8">
        <f t="array" ref="CM18">CL18/INDEX(Exch_rates,MATCH($A18,Exch_regions2,0),MATCH(CL$1,Exch_months2,0))</f>
        <v>84.16378964271378</v>
      </c>
      <c r="CN18" s="7">
        <v>1883191.6666666667</v>
      </c>
      <c r="CO18" s="8">
        <f t="array" ref="CO18">CN18/INDEX(Exch_rates,MATCH($A18,Exch_regions2,0),MATCH(CN$1,Exch_months2,0))</f>
        <v>88.102534113060429</v>
      </c>
      <c r="CP18" s="7">
        <v>1916333.3333333333</v>
      </c>
      <c r="CQ18" s="8">
        <f t="array" ref="CQ18">CP18/INDEX(Exch_rates,MATCH($A18,Exch_regions2,0),MATCH(CP$1,Exch_months2,0))</f>
        <v>87.370820668693014</v>
      </c>
      <c r="CR18" s="7">
        <v>1615400</v>
      </c>
      <c r="CS18" s="8">
        <f t="array" ref="CS18">CR18/INDEX(Exch_rates,MATCH($A18,Exch_regions2,0),MATCH(CR$1,Exch_months2,0))</f>
        <v>74.214395099540582</v>
      </c>
      <c r="CT18" s="7">
        <v>1391416.6666666667</v>
      </c>
      <c r="CU18" s="8">
        <f t="array" ref="CU18">CT18/INDEX(Exch_rates,MATCH($A18,Exch_regions2,0),MATCH(CT$1,Exch_months2,0))</f>
        <v>62.209388971684056</v>
      </c>
      <c r="CV18" s="7">
        <v>1573500</v>
      </c>
      <c r="CW18" s="8">
        <f t="array" ref="CW18">CV18/INDEX(Exch_rates,MATCH($A18,Exch_regions2,0),MATCH(CV$1,Exch_months2,0))</f>
        <v>70.666167664670652</v>
      </c>
      <c r="CX18" s="7">
        <v>1556750</v>
      </c>
      <c r="CY18" s="8">
        <f t="array" ref="CY18">CX18/INDEX(Exch_rates,MATCH($A18,Exch_regions2,0),MATCH(CX$1,Exch_months2,0))</f>
        <v>70.654311649016648</v>
      </c>
      <c r="CZ18" s="7">
        <v>1549916.6666666667</v>
      </c>
      <c r="DA18" s="8">
        <f t="array" ref="DA18">CZ18/INDEX(Exch_rates,MATCH($A18,Exch_regions2,0),MATCH(CZ$1,Exch_months2,0))</f>
        <v>69.192708333333343</v>
      </c>
      <c r="DB18" s="7">
        <v>1512000</v>
      </c>
      <c r="DC18" s="8">
        <f t="array" ref="DC18">DB18/INDEX(Exch_rates,MATCH($A18,Exch_regions2,0),MATCH(DB$1,Exch_months2,0))</f>
        <v>67.5</v>
      </c>
      <c r="DD18" s="7">
        <v>1503208.3333333333</v>
      </c>
      <c r="DE18" s="8">
        <f t="array" ref="DE18">DD18/INDEX(Exch_rates,MATCH($A18,Exch_regions2,0),MATCH(DD$1,Exch_months2,0))</f>
        <v>66.710428994082847</v>
      </c>
      <c r="DF18" s="7">
        <v>1518375</v>
      </c>
      <c r="DG18" s="8">
        <f t="array" ref="DG18">DF18/INDEX(Exch_rates,MATCH($A18,Exch_regions2,0),MATCH(DF$1,Exch_months2,0))</f>
        <v>67.110497237569064</v>
      </c>
      <c r="DH18" s="7">
        <v>1500583.3333333333</v>
      </c>
      <c r="DI18" s="8">
        <f t="array" ref="DI18">DH18/INDEX(Exch_rates,MATCH($A18,Exch_regions2,0),MATCH(DH$1,Exch_months2,0))</f>
        <v>65.935554741852798</v>
      </c>
      <c r="DJ18" s="7">
        <v>1476666.6666666667</v>
      </c>
      <c r="DK18" s="8">
        <f t="array" ref="DK18">DJ18/INDEX(Exch_rates,MATCH($A18,Exch_regions2,0),MATCH(DJ$1,Exch_months2,0))</f>
        <v>64.436363636363637</v>
      </c>
      <c r="DL18" s="7">
        <v>1443604.1666666667</v>
      </c>
      <c r="DM18" s="8">
        <f t="array" ref="DM18">DL18/INDEX(Exch_rates,MATCH($A18,Exch_regions2,0),MATCH(DL$1,Exch_months2,0))</f>
        <v>62.313848920863308</v>
      </c>
      <c r="DN18" s="7">
        <v>1455479.1666666667</v>
      </c>
      <c r="DO18" s="8">
        <f t="array" ref="DO18">DN18/INDEX(Exch_rates,MATCH($A18,Exch_regions2,0),MATCH(DN$1,Exch_months2,0))</f>
        <v>62.916966858789635</v>
      </c>
      <c r="DP18" s="7">
        <v>1408500</v>
      </c>
      <c r="DQ18" s="8">
        <f t="array" ref="DQ18">DP18/INDEX(Exch_rates,MATCH($A18,Exch_regions2,0),MATCH(DP$1,Exch_months2,0))</f>
        <v>60.450643776824037</v>
      </c>
      <c r="DR18" s="7">
        <v>1449725</v>
      </c>
      <c r="DS18" s="8">
        <f t="array" ref="DS18">DR18/INDEX(Exch_rates,MATCH($A18,Exch_regions2,0),MATCH(DR$1,Exch_months2,0))</f>
        <v>62.219957081545061</v>
      </c>
      <c r="DT18" s="7">
        <v>1409141.6666666667</v>
      </c>
      <c r="DU18" s="8">
        <f t="array" ref="DU18">DT18/INDEX(Exch_rates,MATCH($A18,Exch_regions2,0),MATCH(DT$1,Exch_months2,0))</f>
        <v>60.65172166427547</v>
      </c>
      <c r="DV18" s="7">
        <v>1492933.3333333333</v>
      </c>
      <c r="DW18" s="8">
        <f t="array" ref="DW18">DV18/INDEX(Exch_rates,MATCH($A18,Exch_regions2,0),MATCH(DV$1,Exch_months2,0))</f>
        <v>64.536023054755049</v>
      </c>
      <c r="DX18" s="7">
        <v>1492933.3333333333</v>
      </c>
      <c r="DY18" s="8">
        <f t="array" ref="DY18">DX18/INDEX(Exch_rates,MATCH($A18,Exch_regions2,0),MATCH(DX$1,Exch_months2,0))</f>
        <v>64.536023054755049</v>
      </c>
      <c r="DZ18" s="7">
        <v>1883287.5</v>
      </c>
      <c r="EA18" s="8">
        <f t="array" ref="EA18">DZ18/INDEX(Exch_rates,MATCH($A18,Exch_regions2,0),MATCH(DZ$1,Exch_months2,0))</f>
        <v>81.410122478386171</v>
      </c>
      <c r="EB18" s="7">
        <v>1705427.0833333333</v>
      </c>
      <c r="EC18" s="8">
        <f t="array" ref="EC18">EB18/INDEX(Exch_rates,MATCH($A18,Exch_regions2,0),MATCH(EB$1,Exch_months2,0))</f>
        <v>72.82962633451956</v>
      </c>
      <c r="ED18" s="7">
        <v>1700666.6666666667</v>
      </c>
      <c r="EE18" s="8">
        <f t="array" ref="EE18">ED18/INDEX(Exch_rates,MATCH($A18,Exch_regions2,0),MATCH(ED$1,Exch_months2,0))</f>
        <v>73.515850144092227</v>
      </c>
      <c r="EF18" s="7">
        <v>1466895.8333333333</v>
      </c>
      <c r="EG18" s="8">
        <f t="array" ref="EG18">EF18/INDEX(Exch_rates,MATCH($A18,Exch_regions2,0),MATCH(EF$1,Exch_months2,0))</f>
        <v>63.319244604316538</v>
      </c>
      <c r="EH18" s="7">
        <v>1467227.0833333333</v>
      </c>
      <c r="EI18" s="8">
        <f t="array" ref="EI18">EH18/INDEX(Exch_rates,MATCH($A18,Exch_regions2,0),MATCH(EH$1,Exch_months2,0))</f>
        <v>63.333543165467617</v>
      </c>
      <c r="EJ18" s="7">
        <v>1589041.6666666667</v>
      </c>
      <c r="EK18" s="8">
        <f t="array" ref="EK18">EJ18/INDEX(Exch_rates,MATCH($A18,Exch_regions2,0),MATCH(EJ$1,Exch_months2,0))</f>
        <v>68.591726618705039</v>
      </c>
      <c r="EL18" s="7">
        <v>1604333.3333333333</v>
      </c>
      <c r="EM18" s="8">
        <f t="array" ref="EM18">EL18/INDEX(Exch_rates,MATCH($A18,Exch_regions2,0),MATCH(EL$1,Exch_months2,0))</f>
        <v>69.251798561151077</v>
      </c>
      <c r="EN18" s="7">
        <v>1775500</v>
      </c>
      <c r="EO18" s="8">
        <f t="array" ref="EO18">EN18/INDEX(Exch_rates,MATCH($A18,Exch_regions2,0),MATCH(EN$1,Exch_months2,0))</f>
        <v>77.195652173913047</v>
      </c>
      <c r="EP18" s="7">
        <v>1554881.6666666667</v>
      </c>
      <c r="EQ18" s="8">
        <f t="array" ref="EQ18">EP18/INDEX(Exch_rates,MATCH($A18,Exch_regions2,0),MATCH(EP$1,Exch_months2,0))</f>
        <v>66.071458923512751</v>
      </c>
      <c r="ER18" s="7">
        <v>1604145.8333333333</v>
      </c>
      <c r="ES18" s="8">
        <f t="array" ref="ES18">ER18/INDEX(Exch_rates,MATCH($A18,Exch_regions2,0),MATCH(ER$1,Exch_months2,0))</f>
        <v>75.1943359375</v>
      </c>
      <c r="ET18" s="7">
        <v>1678024.1666666667</v>
      </c>
      <c r="EU18" s="8">
        <f t="array" ref="EU18">ET18/INDEX(Exch_rates,MATCH($A18,Exch_regions2,0),MATCH(ET$1,Exch_months2,0))</f>
        <v>79.905912698412706</v>
      </c>
      <c r="EV18" s="7">
        <v>1883503.3333333333</v>
      </c>
      <c r="EW18" s="8">
        <f t="array" ref="EW18">EV18/INDEX(Exch_rates,MATCH($A18,Exch_regions2,0),MATCH(EV$1,Exch_months2,0))</f>
        <v>85.613787878787875</v>
      </c>
      <c r="EX18" s="19">
        <v>2038319.1666666667</v>
      </c>
      <c r="EY18" s="8">
        <f t="array" ref="EY18">EX18/INDEX(Exch_rates,MATCH($A18,Exch_regions2,0),MATCH(EX$1,Exch_months2,0))</f>
        <v>89.925845588235291</v>
      </c>
      <c r="EZ18" s="19">
        <v>2055541.6666666667</v>
      </c>
      <c r="FA18" s="8">
        <f t="array" ref="FA18">EZ18/INDEX(Exch_rates,MATCH($A18,Exch_regions2,0),MATCH(EZ$1,Exch_months2,0))</f>
        <v>90.768421207571606</v>
      </c>
      <c r="FB18" s="19">
        <v>1549562.5</v>
      </c>
      <c r="FC18" s="8">
        <f t="array" ref="FC18">FB18/INDEX(Exch_rates,MATCH($A18,Exch_regions2,0),MATCH(FB$1,Exch_months2,0))</f>
        <v>68.564712389380531</v>
      </c>
      <c r="FD18" s="19">
        <v>1428149.1666666667</v>
      </c>
      <c r="FE18" s="8">
        <f t="array" ref="FE18">FD18/INDEX(Exch_rates,MATCH($A18,Exch_regions2,0),MATCH(FD$1,Exch_months2,0))</f>
        <v>62.546678832116797</v>
      </c>
      <c r="FF18" s="19">
        <v>1256107.5</v>
      </c>
      <c r="FG18" s="8">
        <f t="array" ref="FG18">FF18/INDEX(Exch_rates,MATCH($A18,Exch_regions2,0),MATCH(FF$1,Exch_months2,0))</f>
        <v>55.335132158590305</v>
      </c>
      <c r="FH18" s="19">
        <v>1331381.6666666667</v>
      </c>
      <c r="FI18" s="8">
        <f t="array" ref="FI18">FH18/INDEX(Exch_rates,MATCH($A18,Exch_regions2,0),MATCH(FH$1,Exch_months2,0))</f>
        <v>58.054433139534893</v>
      </c>
      <c r="FJ18" s="19">
        <v>1465020.8333333333</v>
      </c>
      <c r="FK18" s="8">
        <f t="array" ref="FK18">FJ18/INDEX(Exch_rates,MATCH($A18,Exch_regions2,0),MATCH(FJ$1,Exch_months2,0))</f>
        <v>63.512463872832363</v>
      </c>
      <c r="FL18" s="19">
        <v>1503586.6666666667</v>
      </c>
      <c r="FM18" s="8">
        <f t="array" ref="FM18">FL18/INDEX(Exch_rates,MATCH($A18,Exch_regions2,0),MATCH(FL$1,Exch_months2,0))</f>
        <v>64.439428571428579</v>
      </c>
      <c r="FN18" s="19">
        <v>1647927.0833333333</v>
      </c>
      <c r="FO18" s="8">
        <f t="array" ref="FO18">FN18/INDEX(Exch_rates,MATCH($A18,Exch_regions2,0),MATCH(FN$1,Exch_months2,0))</f>
        <v>70.67592923516797</v>
      </c>
      <c r="FP18" s="19">
        <v>1741090</v>
      </c>
      <c r="FQ18" s="8">
        <f t="array" ref="FQ18">FP18/INDEX(Exch_rates,MATCH($A18,Exch_regions2,0),MATCH(FP$1,Exch_months2,0))</f>
        <v>73.670944992947824</v>
      </c>
      <c r="FR18" s="19">
        <v>1770944.1666666667</v>
      </c>
      <c r="FS18" s="8">
        <f t="array" ref="FS18">FR18/INDEX(Exch_rates,MATCH($A18,Exch_regions2,0),MATCH(FR$1,Exch_months2,0))</f>
        <v>73.994881615598899</v>
      </c>
      <c r="FT18" s="19">
        <v>1762562.5</v>
      </c>
      <c r="FU18" s="8">
        <f t="array" ref="FU18">FT18/INDEX(Exch_rates,MATCH($A18,Exch_regions2,0),MATCH(FT$1,Exch_months2,0))</f>
        <v>73.440104166666671</v>
      </c>
      <c r="FV18" s="19">
        <v>1882690.8333333333</v>
      </c>
      <c r="FW18" s="8">
        <f t="array" ref="FW18">FV18/INDEX(Exch_rates,MATCH($A18,Exch_regions2,0),MATCH(FV$1,Exch_months2,0))</f>
        <v>78.445451388888884</v>
      </c>
      <c r="FX18" s="19">
        <v>1740799.1666666667</v>
      </c>
      <c r="FY18" s="8">
        <f t="array" ref="FY18">FX18/INDEX(Exch_rates,MATCH($A18,Exch_regions2,0),MATCH(FX$1,Exch_months2,0))</f>
        <v>74.07656028368794</v>
      </c>
      <c r="FZ18" s="19">
        <v>1492354.1666666667</v>
      </c>
      <c r="GA18" s="8">
        <f t="array" ref="GA18">FZ18/INDEX(Exch_rates,MATCH($A18,Exch_regions2,0),MATCH(FZ$1,Exch_months2,0))</f>
        <v>62.506980802792327</v>
      </c>
      <c r="GB18" s="19">
        <v>1395125</v>
      </c>
      <c r="GC18" s="8">
        <f t="array" ref="GC18">GB18/INDEX(Exch_rates,MATCH($A18,Exch_regions2,0),MATCH(GB$1,Exch_months2,0))</f>
        <v>58.130208333333336</v>
      </c>
      <c r="GD18" s="19">
        <v>1357562.5</v>
      </c>
      <c r="GE18" s="8">
        <f t="array" ref="GE18">GD18/INDEX(Exch_rates,MATCH($A18,Exch_regions2,0),MATCH(GD$1,Exch_months2,0))</f>
        <v>56.565104166666664</v>
      </c>
      <c r="GF18" s="19">
        <v>1353625</v>
      </c>
      <c r="GG18" s="8">
        <f t="array" ref="GG18">GF18/INDEX(Exch_rates,MATCH($A18,Exch_regions2,0),MATCH(GF$1,Exch_months2,0))</f>
        <v>56.012068965517237</v>
      </c>
      <c r="GH18" s="19">
        <v>1259590</v>
      </c>
      <c r="GI18" s="8">
        <f t="array" ref="GI18">GH18/INDEX(Exch_rates,MATCH($A18,Exch_regions2,0),MATCH(GH$1,Exch_months2,0))</f>
        <v>51.763972602739727</v>
      </c>
      <c r="GJ18" s="19">
        <v>1256940.8333333333</v>
      </c>
      <c r="GK18" s="8">
        <f t="array" ref="GK18">GJ18/INDEX(Exch_rates,MATCH($A18,Exch_regions2,0),MATCH(GJ$1,Exch_months2,0))</f>
        <v>51.655102739726026</v>
      </c>
      <c r="GL18" s="19">
        <v>1112920</v>
      </c>
      <c r="GM18" s="8">
        <f t="array" ref="GM18">GL18/INDEX(Exch_rates,MATCH($A18,Exch_regions2,0),MATCH(GL$1,Exch_months2,0))</f>
        <v>44.516800000000003</v>
      </c>
      <c r="GN18" s="19">
        <v>1119711.6666666667</v>
      </c>
      <c r="GO18" s="8">
        <f t="array" ref="GO18">GN18/INDEX(Exch_rates,MATCH($A18,Exch_regions2,0),MATCH(GN$1,Exch_months2,0))</f>
        <v>44.788466666666672</v>
      </c>
      <c r="GP18" s="19">
        <v>1265753.3333333333</v>
      </c>
      <c r="GQ18" s="8">
        <f t="array" ref="GQ18">GP18/INDEX(Exch_rates,MATCH($A18,Exch_regions2,0),MATCH(GP$1,Exch_months2,0))</f>
        <v>50.96993288590604</v>
      </c>
      <c r="GR18" s="19">
        <v>1263233.3333333333</v>
      </c>
      <c r="GS18" s="8">
        <f t="array" ref="GS18">GR18/INDEX(Exch_rates,MATCH($A18,Exch_regions2,0),MATCH(GR$1,Exch_months2,0))</f>
        <v>50.868456375838925</v>
      </c>
      <c r="GT18" s="19">
        <v>1304833.3333333333</v>
      </c>
      <c r="GU18" s="8">
        <f t="array" ref="GU18">GT18/INDEX(Exch_rates,MATCH($A18,Exch_regions2,0),MATCH(GT$1,Exch_months2,0))</f>
        <v>52.193333333333328</v>
      </c>
      <c r="GV18" s="19">
        <v>1333958.3333333333</v>
      </c>
      <c r="GW18" s="8">
        <f t="array" ref="GW18">GV18/INDEX(Exch_rates,MATCH($A18,Exch_regions2,0),MATCH(GV$1,Exch_months2,0))</f>
        <v>53.358333333333327</v>
      </c>
      <c r="GX18" s="19">
        <v>1406062.5</v>
      </c>
      <c r="GY18" s="8">
        <f t="array" ref="GY18">GX18/INDEX(Exch_rates,MATCH($A18,Exch_regions2,0),MATCH(GX$1,Exch_months2,0))</f>
        <v>56.2425</v>
      </c>
      <c r="GZ18" s="19">
        <v>1519395.8333333333</v>
      </c>
      <c r="HA18" s="8">
        <f t="array" ref="HA18">GZ18/INDEX(Exch_rates,MATCH($A18,Exch_regions2,0),MATCH(GZ$1,Exch_months2,0))</f>
        <v>60.533698539176626</v>
      </c>
      <c r="HB18" s="19">
        <v>1595312.5</v>
      </c>
      <c r="HC18" s="8">
        <f t="array" ref="HC18">HB18/INDEX(Exch_rates,MATCH($A18,Exch_regions2,0),MATCH(HB$1,Exch_months2,0))</f>
        <v>63.8125</v>
      </c>
      <c r="HD18" s="19">
        <v>1667295</v>
      </c>
      <c r="HE18" s="8">
        <f t="array" ref="HE18">HD18/INDEX(Exch_rates,MATCH($A18,Exch_regions2,0),MATCH(HD$1,Exch_months2,0))</f>
        <v>66.691800000000001</v>
      </c>
      <c r="HF18" s="19">
        <v>1724753.3333333333</v>
      </c>
      <c r="HG18" s="8">
        <f t="array" ref="HG18">HF18/INDEX(Exch_rates,MATCH($A18,Exch_regions2,0),MATCH(HF$1,Exch_months2,0))</f>
        <v>68.990133333333333</v>
      </c>
      <c r="HH18" s="19">
        <v>1852628.3333333333</v>
      </c>
      <c r="HI18" s="8">
        <f t="array" ref="HI18">HH18/INDEX(Exch_rates,MATCH($A18,Exch_regions2,0),MATCH(HH$1,Exch_months2,0))</f>
        <v>74.105133333333328</v>
      </c>
      <c r="HJ18" s="19">
        <v>1543545</v>
      </c>
      <c r="HK18" s="8">
        <f t="array" ref="HK18">HJ18/INDEX(Exch_rates,MATCH($A18,Exch_regions2,0),MATCH(HJ$1,Exch_months2,0))</f>
        <v>61.741799999999998</v>
      </c>
      <c r="HL18" s="19">
        <v>1347312.5</v>
      </c>
      <c r="HM18" s="8">
        <f t="array" ref="HM18">HL18/INDEX(Exch_rates,MATCH($A18,Exch_regions2,0),MATCH(HL$1,Exch_months2,0))</f>
        <v>53.892499999999998</v>
      </c>
      <c r="HN18" s="8">
        <v>1332982.5</v>
      </c>
      <c r="HO18" s="8">
        <f t="array" ref="HO18">HN18/INDEX(Exch_rates,MATCH($A18,Exch_regions2,0),MATCH(HN$1,Exch_months2,0))</f>
        <v>53.319299999999998</v>
      </c>
      <c r="HP18" s="8">
        <v>1454145.8333333333</v>
      </c>
      <c r="HQ18" s="8">
        <f t="array" ref="HQ18">HP18/INDEX(Exch_rates,MATCH($A18,Exch_regions2,0),MATCH(HP$1,Exch_months2,0))</f>
        <v>57.972591362126245</v>
      </c>
      <c r="HR18" s="8">
        <v>1560416.6666666667</v>
      </c>
      <c r="HS18" s="8">
        <f t="array" ref="HS18">HR18/INDEX(Exch_rates,MATCH($A18,Exch_regions2,0),MATCH(HR$1,Exch_months2,0))</f>
        <v>61.7782909930716</v>
      </c>
      <c r="HT18" s="8">
        <v>1587656.6666666667</v>
      </c>
      <c r="HU18" s="8">
        <f t="array" ref="HU18">HT18/INDEX(Exch_rates,MATCH($A18,Exch_regions2,0),MATCH(HT$1,Exch_months2,0))</f>
        <v>62.424246395806037</v>
      </c>
      <c r="HV18" s="8">
        <v>1515076.25</v>
      </c>
      <c r="HW18" s="8">
        <f t="array" ref="HW18">HV18/INDEX(Exch_rates,MATCH($A18,Exch_regions2,0),MATCH(HV$1,Exch_months2,0))</f>
        <v>59.90416803953871</v>
      </c>
      <c r="HX18" s="8">
        <v>1566840</v>
      </c>
      <c r="HY18" s="8">
        <f t="array" ref="HY18">HX18/INDEX(Exch_rates,MATCH($A18,Exch_regions2,0),MATCH(HX$1,Exch_months2,0))</f>
        <v>61.747389162561575</v>
      </c>
      <c r="HZ18" s="8">
        <v>1490583.3333333333</v>
      </c>
      <c r="IA18" s="8">
        <f t="array" ref="IA18">HZ18/INDEX(Exch_rates,MATCH($A18,Exch_regions2,0),MATCH(HZ$1,Exch_months2,0))</f>
        <v>57.7</v>
      </c>
      <c r="IB18" s="8">
        <v>1549023.75</v>
      </c>
      <c r="IC18" s="8">
        <f t="array" ref="IC18">IB18/INDEX(Exch_rates,MATCH($A18,Exch_regions2,0),MATCH(IB$1,Exch_months2,0))</f>
        <v>60.156262135922333</v>
      </c>
      <c r="ID18" s="8">
        <v>1586575</v>
      </c>
      <c r="IE18" s="8">
        <f t="array" ref="IE18">ID18/INDEX(Exch_rates,MATCH($A18,Exch_regions2,0),MATCH(ID$1,Exch_months2,0))</f>
        <v>61.022115384615383</v>
      </c>
      <c r="IF18" s="8">
        <v>1551634.1666666667</v>
      </c>
      <c r="IG18" s="8">
        <f t="array" ref="IG18">IF18/INDEX(Exch_rates,MATCH($A18,Exch_regions2,0),MATCH(IF$1,Exch_months2,0))</f>
        <v>59.392695374800638</v>
      </c>
      <c r="IH18" s="8">
        <v>1700340</v>
      </c>
      <c r="II18" s="8">
        <f t="array" ref="II18">IH18/INDEX(Exch_rates,MATCH($A18,Exch_regions2,0),MATCH(IH$1,Exch_months2,0))</f>
        <v>65.73479381443299</v>
      </c>
      <c r="IJ18" s="8">
        <v>1578477.8333333333</v>
      </c>
      <c r="IK18" s="8">
        <f t="array" ref="IK18">IJ18/INDEX(Exch_rates,MATCH($A18,Exch_regions2,0),MATCH(IJ$1,Exch_months2,0))</f>
        <v>60.323993630573241</v>
      </c>
      <c r="IL18" s="8">
        <v>1702616.6666666667</v>
      </c>
      <c r="IM18" s="8">
        <f t="array" ref="IM18">IL18/INDEX(Exch_rates,MATCH($A18,Exch_regions2,0),MATCH(IL$1,Exch_months2,0))</f>
        <v>65.485256410256412</v>
      </c>
      <c r="IN18" s="8">
        <v>1779416.6666666667</v>
      </c>
      <c r="IO18" s="8">
        <f t="array" ref="IO18">IN18/INDEX(Exch_rates,MATCH($A18,Exch_regions2,0),MATCH(IN$1,Exch_months2,0))</f>
        <v>68.439102564102569</v>
      </c>
      <c r="IP18" s="8">
        <v>1866983.3333333333</v>
      </c>
      <c r="IQ18" s="8">
        <f t="array" ref="IQ18">IP18/INDEX(Exch_rates,MATCH($A18,Exch_regions2,0),MATCH(IP$1,Exch_months2,0))</f>
        <v>71.807051282051276</v>
      </c>
      <c r="IR18" s="8">
        <v>2010215</v>
      </c>
      <c r="IS18" s="8">
        <f t="array" ref="IS18">IR18/INDEX(Exch_rates,MATCH($A18,Exch_regions2,0),MATCH(IR$1,Exch_months2,0))</f>
        <v>76.33727848101266</v>
      </c>
      <c r="IT18" s="8">
        <v>2090916.6666666667</v>
      </c>
      <c r="IU18" s="8">
        <f t="array" ref="IU18">IT18/INDEX(Exch_rates,MATCH($A18,Exch_regions2,0),MATCH(IT$1,Exch_months2,0))</f>
        <v>79.401898734177223</v>
      </c>
      <c r="IV18" s="34">
        <v>2141933.3333333335</v>
      </c>
      <c r="IW18" s="8">
        <f t="array" ref="IW18">IV18/INDEX(Exch_rates,MATCH($A18,Exch_regions2,0),MATCH(IV$1,Exch_months2,0))</f>
        <v>78.844171779141107</v>
      </c>
      <c r="IX18" s="8">
        <v>2144840</v>
      </c>
      <c r="IY18" s="8">
        <f t="array" ref="IY18">IX18/INDEX(Exch_rates,MATCH($A18,Exch_regions2,0),MATCH(IX$1,Exch_months2,0))</f>
        <v>80.810298273155411</v>
      </c>
      <c r="IZ18" s="8">
        <v>2380250</v>
      </c>
      <c r="JA18" s="8">
        <f t="array" ref="JA18">IZ18/INDEX(Exch_rates,MATCH($A18,Exch_regions2,0),MATCH(IZ$1,Exch_months2,0))</f>
        <v>89.820754716981128</v>
      </c>
      <c r="JB18" s="8">
        <v>2457841.6666666665</v>
      </c>
      <c r="JC18" s="8">
        <f t="array" ref="JC18">JB18/INDEX(Exch_rates,MATCH($A18,Exch_regions2,0),MATCH(JB$1,Exch_months2,0))</f>
        <v>92.515997490589697</v>
      </c>
      <c r="JD18" s="8">
        <v>2452673.3333333335</v>
      </c>
      <c r="JE18" s="8">
        <f t="array" ref="JE18">JD18/INDEX(Exch_rates,MATCH($A18,Exch_regions2,0),MATCH(JD$1,Exch_months2,0))</f>
        <v>91.977549438735977</v>
      </c>
      <c r="JF18" s="8">
        <v>2492490</v>
      </c>
      <c r="JG18" s="8">
        <f t="array" ref="JG18">JF18/INDEX(Exch_rates,MATCH($A18,Exch_regions2,0),MATCH(JF$1,Exch_months2,0))</f>
        <v>93.702631578947361</v>
      </c>
      <c r="JH18" s="8">
        <v>2514185.8333333335</v>
      </c>
      <c r="JI18" s="8">
        <f t="array" ref="JI18">JH18/INDEX(Exch_rates,MATCH($A18,Exch_regions2,0),MATCH(JH$1,Exch_months2,0))</f>
        <v>95.717734771573603</v>
      </c>
      <c r="JJ18" s="8">
        <v>2850000</v>
      </c>
      <c r="JK18" s="8">
        <f t="array" ref="JK18">JJ18/INDEX(Exch_rates,MATCH($A18,Exch_regions2,0),MATCH(JJ$1,Exch_months2,0))</f>
        <v>105.55555555555556</v>
      </c>
      <c r="JL18" s="8">
        <v>2784740</v>
      </c>
      <c r="JM18" s="8">
        <f t="array" ref="JM18">JL18/INDEX(Exch_rates,MATCH($A18,Exch_regions2,0),MATCH(JL$1,Exch_months2,0))</f>
        <v>102.7579335793358</v>
      </c>
      <c r="JN18" s="8">
        <v>2842595</v>
      </c>
      <c r="JO18" s="8">
        <f t="array" ref="JO18">JN18/INDEX(Exch_rates,MATCH($A18,Exch_regions2,0),MATCH(JN$1,Exch_months2,0))</f>
        <v>104.7124877210216</v>
      </c>
      <c r="JP18" s="8">
        <v>2986940.8333333335</v>
      </c>
      <c r="JQ18" s="8">
        <f t="array" ref="JQ18">JP18/INDEX(Exch_rates,MATCH($A18,Exch_regions2,0),MATCH(JP$1,Exch_months2,0))</f>
        <v>110.62743827160494</v>
      </c>
      <c r="JR18" s="8">
        <v>3125855</v>
      </c>
      <c r="JS18" s="8">
        <f t="array" ref="JS18">JR18/INDEX(Exch_rates,MATCH($A18,Exch_regions2,0),MATCH(JR$1,Exch_months2,0))</f>
        <v>115.77240740740741</v>
      </c>
      <c r="JT18" s="8">
        <v>2760206.6666666665</v>
      </c>
      <c r="JU18" s="8">
        <f t="array" ref="JU18">JT18/INDEX(Exch_rates,MATCH($A18,Exch_regions2,0),MATCH(JT$1,Exch_months2,0))</f>
        <v>102.22987654320987</v>
      </c>
      <c r="JV18" s="8">
        <v>2678336.6666666665</v>
      </c>
      <c r="JW18" s="8">
        <f t="array" ref="JW18">JV18/INDEX(Exch_rates,MATCH($A18,Exch_regions2,0),MATCH(JV$1,Exch_months2,0))</f>
        <v>99.197654320987652</v>
      </c>
      <c r="JX18" s="8">
        <v>2866723.3333333335</v>
      </c>
      <c r="JY18" s="8">
        <f t="array" ref="JY18">JX18/INDEX(Exch_rates,MATCH($A18,Exch_regions2,0),MATCH(JX$1,Exch_months2,0))</f>
        <v>106.17493827160494</v>
      </c>
      <c r="JZ18" s="8">
        <v>2723500</v>
      </c>
      <c r="KA18" s="8">
        <f t="array" ref="KA18">JZ18/INDEX(Exch_rates,MATCH($A18,Exch_regions2,0),MATCH(JZ$1,Exch_months2,0))</f>
        <v>100.25153374233129</v>
      </c>
      <c r="KB18" s="8">
        <v>2690340</v>
      </c>
      <c r="KC18" s="8">
        <f t="array" ref="KC18">KB18/INDEX(Exch_rates,MATCH($A18,Exch_regions2,0),MATCH(KB$1,Exch_months2,0))</f>
        <v>99.642222222222216</v>
      </c>
      <c r="KD18" s="8">
        <v>2415733.3333333335</v>
      </c>
      <c r="KE18" s="8">
        <f t="array" ref="KE18">KD18/INDEX(Exch_rates,MATCH($A18,Exch_regions2,0),MATCH(KD$1,Exch_months2,0))</f>
        <v>87.31776669317334</v>
      </c>
      <c r="KF18" s="8">
        <v>2383235.8333333335</v>
      </c>
      <c r="KG18" s="8">
        <f t="array" ref="KG18">KF18/INDEX(Exch_rates,MATCH($A18,Exch_regions2,0),MATCH(KF$1,Exch_months2,0))</f>
        <v>86.663121212121212</v>
      </c>
      <c r="KH18" s="8">
        <v>2385582.5</v>
      </c>
      <c r="KI18" s="8">
        <f t="array" ref="KI18">KH18/INDEX(Exch_rates,MATCH($A18,Exch_regions2,0),MATCH(KH$1,Exch_months2,0))</f>
        <v>85.199375000000003</v>
      </c>
      <c r="KJ18" s="8">
        <v>2447000</v>
      </c>
      <c r="KK18" s="8">
        <f t="array" ref="KK18">KJ18/INDEX(Exch_rates,MATCH($A18,Exch_regions2,0),MATCH(KJ$1,Exch_months2,0))</f>
        <v>87.392857142857139</v>
      </c>
      <c r="KL18" s="8">
        <v>2506245</v>
      </c>
      <c r="KM18" s="8">
        <f t="array" ref="KM18">KL18/INDEX(Exch_rates,MATCH($A18,Exch_regions2,0),MATCH(KL$1,Exch_months2,0))</f>
        <v>88.918079897821613</v>
      </c>
      <c r="KN18" s="8">
        <v>2650149.1666666665</v>
      </c>
      <c r="KO18" s="8">
        <f t="array" ref="KO18">KN18/INDEX(Exch_rates,MATCH($A18,Exch_regions2,0),MATCH(KN$1,Exch_months2,0))</f>
        <v>94.36844947714512</v>
      </c>
      <c r="KP18" s="8">
        <v>2164006.6666666665</v>
      </c>
      <c r="KQ18" s="8">
        <f t="array" ref="KQ18">KP18/INDEX(Exch_rates,MATCH($A18,Exch_regions2,0),MATCH(KP$1,Exch_months2,0))</f>
        <v>76.83045752562191</v>
      </c>
      <c r="KR18" s="8">
        <v>2046604.1666666667</v>
      </c>
      <c r="KS18" s="8">
        <f t="array" ref="KS18">KR18/INDEX(Exch_rates,MATCH($A18,Exch_regions2,0),MATCH(KR$1,Exch_months2,0))</f>
        <v>73.202810167632407</v>
      </c>
      <c r="KT18" s="8">
        <v>1951420</v>
      </c>
      <c r="KU18" s="8">
        <f t="array" ref="KU18">KT18/INDEX(Exch_rates,MATCH($A18,Exch_regions2,0),MATCH(KT$1,Exch_months2,0))</f>
        <v>70.534952649461431</v>
      </c>
      <c r="KV18" s="8">
        <v>2111103.3333333335</v>
      </c>
      <c r="KW18" s="8">
        <f t="array" ref="KW18">KV18/INDEX(Exch_rates,MATCH($A18,Exch_regions2,0),MATCH(KV$1,Exch_months2,0))</f>
        <v>76.5835933154369</v>
      </c>
      <c r="KX18" s="8">
        <v>2613304.0833333335</v>
      </c>
      <c r="KY18" s="8">
        <f t="array" ref="KY18">KX18/INDEX(Exch_rates,MATCH($A18,Exch_regions2,0),MATCH(KX$1,Exch_months2,0))</f>
        <v>95.029239393939406</v>
      </c>
      <c r="KZ18" s="8">
        <v>2381795</v>
      </c>
      <c r="LA18" s="8">
        <f t="array" ref="LA18">KZ18/INDEX(Exch_rates,MATCH($A18,Exch_regions2,0),MATCH(KZ$1,Exch_months2,0))</f>
        <v>85.676079136690646</v>
      </c>
      <c r="LB18" s="8">
        <v>2108983.3333333335</v>
      </c>
      <c r="LC18" s="8">
        <f t="array" ref="LC18">LB18/INDEX(Exch_rates,MATCH($A18,Exch_regions2,0),MATCH(LB$1,Exch_months2,0))</f>
        <v>76.177833965444592</v>
      </c>
      <c r="LD18" s="8">
        <v>1950756.6666666667</v>
      </c>
      <c r="LE18" s="8">
        <f t="array" ref="LE18">LD18/INDEX(Exch_rates,MATCH($A18,Exch_regions2,0),MATCH(LD$1,Exch_months2,0))</f>
        <v>69.014245619000448</v>
      </c>
      <c r="LF18" s="8">
        <v>1822670</v>
      </c>
      <c r="LG18" s="8">
        <f t="array" ref="LG18">LF18/INDEX(Exch_rates,MATCH($A18,Exch_regions2,0),MATCH(LF$1,Exch_months2,0))</f>
        <v>64.482770820066506</v>
      </c>
      <c r="LH18" s="8">
        <v>1866396.6666666667</v>
      </c>
      <c r="LI18" s="8">
        <f>LH18/INDEX(Exch_Rate_Data1,MATCH('Food Items CMB_Sorghum'!$A18,Exch_regions1,0),MATCH('Food Items CMB_Sorghum'!LH$1,exch_month4,0))</f>
        <v>65.487602339181294</v>
      </c>
      <c r="LJ18" s="41">
        <v>2664694.1666666665</v>
      </c>
      <c r="LK18" s="8">
        <f>LJ18/INDEX(exch_Rate_Data2,MATCH('Food Items CMB_Sorghum'!$A18,Exch_regions1,0),MATCH('Food Items CMB_Sorghum'!LJ$1,exch_month5,0))</f>
        <v>93.498040935672506</v>
      </c>
      <c r="LL18" s="8">
        <v>2088666.6666666667</v>
      </c>
      <c r="LM18" s="8">
        <f>LL18/INDEX(exch_Rate_Data3,MATCH('Food Items CMB_Sorghum'!$A18,Exch_regions1,0),MATCH('Food Items CMB_Sorghum'!LL$1,exch_month6,0))</f>
        <v>73.286549707602347</v>
      </c>
      <c r="LN18" s="7">
        <v>2347366.6666666665</v>
      </c>
      <c r="LO18" s="7">
        <f>LN18/INDEX(Exchange_rate4,MATCH('Food Items CMB_Sorghum'!$A18,Exch_regions1,0),MATCH('Food Items CMB_Sorghum'!LN$1,exch_month7,0))</f>
        <v>82.363742690058473</v>
      </c>
      <c r="LP18" s="7">
        <v>2424166.6666666665</v>
      </c>
      <c r="LQ18" s="7">
        <f>LP18/INDEX(Exchange_rate5,MATCH('Food Items CMB_Sorghum'!$A18,Exch_regions1,0),MATCH('Food Items CMB_Sorghum'!LP$1,exch_month8,0))</f>
        <v>85.058479532163744</v>
      </c>
      <c r="LR18" s="7">
        <v>2338828.3333333335</v>
      </c>
      <c r="LS18" s="7">
        <f>LR18/INDEX(Exchange_rate6,MATCH('Food Items CMB_Sorghum'!$A18,Exch_regions1,0),MATCH('Food Items CMB_Sorghum'!LR$1,exch_month9,0))</f>
        <v>82.064152046783633</v>
      </c>
      <c r="LT18" s="7">
        <v>2467958.3333333335</v>
      </c>
      <c r="LU18" s="7">
        <f>LT18/INDEX(Exchange_rate7,MATCH('Food Items CMB_Sorghum'!$A18,Exch_regions1,0),MATCH('Food Items CMB_Sorghum'!LT$1,exch_month10,0))</f>
        <v>87.619822485207109</v>
      </c>
      <c r="LV18" s="7">
        <v>2541673.3333333335</v>
      </c>
      <c r="LW18" s="7">
        <f>LV18/INDEX(exchange_rates8,MATCH('Food Items CMB_Sorghum'!$A18,Exch_regions1,0),MATCH('Food Items CMB_Sorghum'!LV$1,exch_month11,0))</f>
        <v>89.285948477751759</v>
      </c>
      <c r="LX18" s="7">
        <v>2554535</v>
      </c>
      <c r="LY18" s="7">
        <f>LX18/INDEX(exchange_rates9,MATCH('Food Items CMB_Sorghum'!$A18,Exch_regions1,0),MATCH('Food Items CMB_Sorghum'!LX$1,exch_month12,0))</f>
        <v>90.181277947752406</v>
      </c>
      <c r="LZ18" s="7">
        <v>2602326</v>
      </c>
      <c r="MA18" s="7">
        <f>LZ18/INDEX(exchange_rates10,MATCH('Food Items CMB_Sorghum'!$A18,Exch_regions1,0),MATCH('Food Items CMB_Sorghum'!LZ$1,exch_month13,0))</f>
        <v>90.358541666666667</v>
      </c>
      <c r="MB18" s="7">
        <v>2638136.5833333335</v>
      </c>
      <c r="MC18" s="7">
        <f>MB18/INDEX(exchange_rates11,MATCH('Food Items CMB_Sorghum'!$A18,Exch_regions1,0),MATCH('Food Items CMB_Sorghum'!MB$1,exch_month14,0))</f>
        <v>91.594543844827399</v>
      </c>
      <c r="MD18" s="7">
        <v>2543066.6666666665</v>
      </c>
      <c r="ME18" s="7">
        <f>MD18/INDEX(exchange_rates12,MATCH('Food Items CMB_Sorghum'!$A18,Exch_regions1,0),MATCH('Food Items CMB_Sorghum'!MD$1,exch_month15,0))</f>
        <v>88.198843930635832</v>
      </c>
      <c r="MF18" s="7">
        <v>2578833.3333333335</v>
      </c>
      <c r="MG18" s="7">
        <f>MF18/INDEX(exchange_rates13,MATCH('Food Items CMB_Sorghum'!$A18,Exch_regions1,0),MATCH('Food Items CMB_Sorghum'!MF$1,exch_month16,0))</f>
        <v>89.439306358381515</v>
      </c>
      <c r="MH18" s="7">
        <v>2705215.4166666665</v>
      </c>
      <c r="MI18" s="7">
        <f>MH18/INDEX(exchange_rates14,MATCH('Food Items CMB_Sorghum'!$A18,Exch_regions1,0),MATCH('Food Items CMB_Sorghum'!MH$1,exch_month17,0))</f>
        <v>92.644363584474874</v>
      </c>
      <c r="MJ18" s="7">
        <v>2731616.6666666665</v>
      </c>
      <c r="MK18" s="7">
        <f>MJ18/INDEX(exchange_rates15,MATCH('Food Items CMB_Sorghum'!$A18,Exch_regions1,0),MATCH('Food Items CMB_Sorghum'!MJ$1,exch_month18,0))</f>
        <v>93.123295454545456</v>
      </c>
      <c r="ML18" s="7">
        <v>2850620.4166666665</v>
      </c>
      <c r="MM18" s="7">
        <f>ML18/INDEX(exchange_rates16,MATCH('Food Items CMB_Sorghum'!$A18,Exch_regions1,0),MATCH('Food Items CMB_Sorghum'!ML$1,exch_month19,0))</f>
        <v>94.941562586733269</v>
      </c>
      <c r="MN18" s="7">
        <v>2734260</v>
      </c>
      <c r="MO18" s="7">
        <f>MN18/INDEX(exchange_rates17,MATCH('Food Items CMB_Sorghum'!$A18,Exch_regions1,0),MATCH('Food Items CMB_Sorghum'!MN$1,exch_month20,0))</f>
        <v>90.016790123456786</v>
      </c>
      <c r="MP18" s="7">
        <v>2805563.3333333335</v>
      </c>
      <c r="MQ18" s="7">
        <f>MP18/INDEX(exchange_rates18,MATCH('Food Items CMB_Sorghum'!$A18,Exch_regions1,0),MATCH('Food Items CMB_Sorghum'!MP$1,exch_month21,0))</f>
        <v>94.463411896745242</v>
      </c>
      <c r="MR18" s="7">
        <v>2854310</v>
      </c>
      <c r="MS18" s="7">
        <f>MR18/INDEX(exchange_rates19,MATCH('Food Items CMB_Sorghum'!$A18,Exch_regions1,0),MATCH('Food Items CMB_Sorghum'!MR$1,exch_month22,0))</f>
        <v>92.572216216216219</v>
      </c>
      <c r="MT18" s="40">
        <f t="shared" si="0"/>
        <v>2275011.7500000005</v>
      </c>
      <c r="MU18" s="40">
        <f t="shared" si="0"/>
        <v>84.071074185030483</v>
      </c>
    </row>
    <row r="19" spans="1:359" x14ac:dyDescent="0.25">
      <c r="A19" s="14" t="s">
        <v>15</v>
      </c>
      <c r="B19" s="7">
        <v>1990850</v>
      </c>
      <c r="C19" s="8">
        <f t="array" ref="C19">B19/INDEX(Exch_rates,MATCH($A19,Exch_regions2,0),MATCH(B$1,Exch_months2,0))</f>
        <v>64.220967741935482</v>
      </c>
      <c r="D19" s="7">
        <v>2206600</v>
      </c>
      <c r="E19" s="8">
        <f t="array" ref="E19">D19/INDEX(Exch_rates,MATCH($A19,Exch_regions2,0),MATCH(D$1,Exch_months2,0))</f>
        <v>74.171428571428578</v>
      </c>
      <c r="F19" s="7">
        <v>2296175</v>
      </c>
      <c r="G19" s="8">
        <f t="array" ref="G19">F19/INDEX(Exch_rates,MATCH($A19,Exch_regions2,0),MATCH(F$1,Exch_months2,0))</f>
        <v>74.070161290322574</v>
      </c>
      <c r="H19" s="7">
        <v>2826675</v>
      </c>
      <c r="I19" s="8">
        <f t="array" ref="I19">H19/INDEX(Exch_rates,MATCH($A19,Exch_regions2,0),MATCH(H$1,Exch_months2,0))</f>
        <v>87.648837209302329</v>
      </c>
      <c r="J19" s="7">
        <v>3213150</v>
      </c>
      <c r="K19" s="8">
        <f t="array" ref="K19">J19/INDEX(Exch_rates,MATCH($A19,Exch_regions2,0),MATCH(J$1,Exch_months2,0))</f>
        <v>97.368181818181824</v>
      </c>
      <c r="L19" s="7">
        <v>3467300</v>
      </c>
      <c r="M19" s="8">
        <f t="array" ref="M19">L19/INDEX(Exch_rates,MATCH($A19,Exch_regions2,0),MATCH(L$1,Exch_months2,0))</f>
        <v>105.46920152091255</v>
      </c>
      <c r="N19" s="7">
        <v>3501625</v>
      </c>
      <c r="O19" s="8">
        <f t="array" ref="O19">N19/INDEX(Exch_rates,MATCH($A19,Exch_regions2,0),MATCH(N$1,Exch_months2,0))</f>
        <v>109.42578125</v>
      </c>
      <c r="P19" s="7">
        <v>3038525</v>
      </c>
      <c r="Q19" s="8">
        <f t="array" ref="Q19">P19/INDEX(Exch_rates,MATCH($A19,Exch_regions2,0),MATCH(P$1,Exch_months2,0))</f>
        <v>95.701574803149612</v>
      </c>
      <c r="R19" s="7">
        <v>2642100</v>
      </c>
      <c r="S19" s="8">
        <f t="array" ref="S19">R19/INDEX(Exch_rates,MATCH($A19,Exch_regions2,0),MATCH(R$1,Exch_months2,0))</f>
        <v>83.876190476190473</v>
      </c>
      <c r="T19" s="7">
        <v>2587325</v>
      </c>
      <c r="U19" s="8">
        <f t="array" ref="U19">T19/INDEX(Exch_rates,MATCH($A19,Exch_regions2,0),MATCH(T$1,Exch_months2,0))</f>
        <v>84.830327868852464</v>
      </c>
      <c r="V19" s="7">
        <v>2103950</v>
      </c>
      <c r="W19" s="8">
        <f t="array" ref="W19">V19/INDEX(Exch_rates,MATCH($A19,Exch_regions2,0),MATCH(V$1,Exch_months2,0))</f>
        <v>79.39433962264151</v>
      </c>
      <c r="X19" s="7">
        <v>1653100</v>
      </c>
      <c r="Y19" s="8">
        <f t="array" ref="Y19">X19/INDEX(Exch_rates,MATCH($A19,Exch_regions2,0),MATCH(X$1,Exch_months2,0))</f>
        <v>64.827450980392157</v>
      </c>
      <c r="Z19" s="15">
        <v>1520150</v>
      </c>
      <c r="AA19" s="8">
        <f t="array" ref="AA19">Z19/INDEX(Exch_rates,MATCH($A19,Exch_regions2,0),MATCH(Z$1,Exch_months2,0))</f>
        <v>60.503482587064674</v>
      </c>
      <c r="AB19" s="7">
        <v>1432200</v>
      </c>
      <c r="AC19" s="8">
        <f t="array" ref="AC19">AB19/INDEX(Exch_rates,MATCH($A19,Exch_regions2,0),MATCH(AB$1,Exch_months2,0))</f>
        <v>57.575879396984924</v>
      </c>
      <c r="AD19" s="7">
        <v>1431100</v>
      </c>
      <c r="AE19" s="8">
        <f t="array" ref="AE19">AD19/INDEX(Exch_rates,MATCH($A19,Exch_regions2,0),MATCH(AD$1,Exch_months2,0))</f>
        <v>59.320207253886011</v>
      </c>
      <c r="AF19" s="7">
        <v>1411150</v>
      </c>
      <c r="AG19" s="8">
        <f t="array" ref="AG19">AF19/INDEX(Exch_rates,MATCH($A19,Exch_regions2,0),MATCH(AF$1,Exch_months2,0))</f>
        <v>61.354347826086958</v>
      </c>
      <c r="AH19" s="7">
        <v>1377800</v>
      </c>
      <c r="AI19" s="8">
        <f t="array" ref="AI19">AH19/INDEX(Exch_rates,MATCH($A19,Exch_regions2,0),MATCH(AH$1,Exch_months2,0))</f>
        <v>59.260215053763439</v>
      </c>
      <c r="AJ19" s="7">
        <v>1259500</v>
      </c>
      <c r="AK19" s="8">
        <f t="array" ref="AK19">AJ19/INDEX(Exch_rates,MATCH($A19,Exch_regions2,0),MATCH(AJ$1,Exch_months2,0))</f>
        <v>54.760869565217391</v>
      </c>
      <c r="AL19" s="7">
        <v>1256250</v>
      </c>
      <c r="AM19" s="8">
        <f t="array" ref="AM19">AL19/INDEX(Exch_rates,MATCH($A19,Exch_regions2,0),MATCH(AL$1,Exch_months2,0))</f>
        <v>54.032258064516128</v>
      </c>
      <c r="AN19" s="7">
        <v>1592600</v>
      </c>
      <c r="AO19" s="8">
        <f t="array" ref="AO19">AN19/INDEX(Exch_rates,MATCH($A19,Exch_regions2,0),MATCH(AN$1,Exch_months2,0))</f>
        <v>69.243478260869566</v>
      </c>
      <c r="AP19" s="7">
        <v>1465515</v>
      </c>
      <c r="AQ19" s="8">
        <f t="array" ref="AQ19">AP19/INDEX(Exch_rates,MATCH($A19,Exch_regions2,0),MATCH(AP$1,Exch_months2,0))</f>
        <v>62.362340425531912</v>
      </c>
      <c r="AR19" s="7">
        <v>1414040</v>
      </c>
      <c r="AS19" s="8">
        <f t="array" ref="AS19">AR19/INDEX(Exch_rates,MATCH($A19,Exch_regions2,0),MATCH(AR$1,Exch_months2,0))</f>
        <v>59.664135021097046</v>
      </c>
      <c r="AT19" s="7">
        <v>1232350</v>
      </c>
      <c r="AU19" s="8">
        <f t="array" ref="AU19">AT19/INDEX(Exch_rates,MATCH($A19,Exch_regions2,0),MATCH(AT$1,Exch_months2,0))</f>
        <v>51.187954309449637</v>
      </c>
      <c r="AV19" s="7">
        <v>1291280</v>
      </c>
      <c r="AW19" s="8">
        <f t="array" ref="AW19">AV19/INDEX(Exch_rates,MATCH($A19,Exch_regions2,0),MATCH(AV$1,Exch_months2,0))</f>
        <v>53.336637752994633</v>
      </c>
      <c r="AX19" s="7">
        <v>1223800</v>
      </c>
      <c r="AY19" s="8">
        <f t="array" ref="AY19">AX19/INDEX(Exch_rates,MATCH($A19,Exch_regions2,0),MATCH(AX$1,Exch_months2,0))</f>
        <v>55.627272727272725</v>
      </c>
      <c r="AZ19" s="7">
        <v>1084023</v>
      </c>
      <c r="BA19" s="8">
        <f t="array" ref="BA19">AZ19/INDEX(Exch_rates,MATCH($A19,Exch_regions2,0),MATCH(AZ$1,Exch_months2,0))</f>
        <v>57.053842105263158</v>
      </c>
      <c r="BB19" s="7">
        <v>1133500</v>
      </c>
      <c r="BC19" s="8">
        <f t="array" ref="BC19">BB19/INDEX(Exch_rates,MATCH($A19,Exch_regions2,0),MATCH(BB$1,Exch_months2,0))</f>
        <v>62.972222222222221</v>
      </c>
      <c r="BD19" s="7">
        <v>1135720</v>
      </c>
      <c r="BE19" s="8">
        <f t="array" ref="BE19">BD19/INDEX(Exch_rates,MATCH($A19,Exch_regions2,0),MATCH(BD$1,Exch_months2,0))</f>
        <v>61.723913043478262</v>
      </c>
      <c r="BF19" s="7">
        <v>1083265</v>
      </c>
      <c r="BG19" s="8">
        <f t="array" ref="BG19">BF19/INDEX(Exch_rates,MATCH($A19,Exch_regions2,0),MATCH(BF$1,Exch_months2,0))</f>
        <v>58.357710437710438</v>
      </c>
      <c r="BH19" s="7">
        <v>1226237.5</v>
      </c>
      <c r="BI19" s="8">
        <f t="array" ref="BI19">BH19/INDEX(Exch_rates,MATCH($A19,Exch_regions2,0),MATCH(BH$1,Exch_months2,0))</f>
        <v>64.200916230366488</v>
      </c>
      <c r="BJ19" s="7">
        <v>1201200</v>
      </c>
      <c r="BK19" s="8">
        <f t="array" ref="BK19">BJ19/INDEX(Exch_rates,MATCH($A19,Exch_regions2,0),MATCH(BJ$1,Exch_months2,0))</f>
        <v>61.6</v>
      </c>
      <c r="BL19" s="7">
        <v>1302250</v>
      </c>
      <c r="BM19" s="8">
        <f t="array" ref="BM19">BL19/INDEX(Exch_rates,MATCH($A19,Exch_regions2,0),MATCH(BL$1,Exch_months2,0))</f>
        <v>66.782051282051285</v>
      </c>
      <c r="BN19" s="7">
        <v>1296800</v>
      </c>
      <c r="BO19" s="8">
        <f t="array" ref="BO19">BN19/INDEX(Exch_rates,MATCH($A19,Exch_regions2,0),MATCH(BN$1,Exch_months2,0))</f>
        <v>64.84</v>
      </c>
      <c r="BP19" s="7">
        <v>1573500</v>
      </c>
      <c r="BQ19" s="8">
        <f t="array" ref="BQ19">BP19/INDEX(Exch_rates,MATCH($A19,Exch_regions2,0),MATCH(BP$1,Exch_months2,0))</f>
        <v>72.511520737327189</v>
      </c>
      <c r="BR19" s="7">
        <v>1540875</v>
      </c>
      <c r="BS19" s="8">
        <f t="array" ref="BS19">BR19/INDEX(Exch_rates,MATCH($A19,Exch_regions2,0),MATCH(BR$1,Exch_months2,0))</f>
        <v>71.008064516129039</v>
      </c>
      <c r="BT19" s="7">
        <v>1353600</v>
      </c>
      <c r="BU19" s="8">
        <f t="array" ref="BU19">BT19/INDEX(Exch_rates,MATCH($A19,Exch_regions2,0),MATCH(BT$1,Exch_months2,0))</f>
        <v>64.457142857142856</v>
      </c>
      <c r="BV19" s="7">
        <v>1402600</v>
      </c>
      <c r="BW19" s="8">
        <f t="array" ref="BW19">BV19/INDEX(Exch_rates,MATCH($A19,Exch_regions2,0),MATCH(BV$1,Exch_months2,0))</f>
        <v>66.790476190476184</v>
      </c>
      <c r="BX19" s="7">
        <v>1363000</v>
      </c>
      <c r="BY19" s="8">
        <f t="array" ref="BY19">BX19/INDEX(Exch_rates,MATCH($A19,Exch_regions2,0),MATCH(BX$1,Exch_months2,0))</f>
        <v>67.308641975308646</v>
      </c>
      <c r="BZ19" s="7">
        <v>1341400</v>
      </c>
      <c r="CA19" s="8">
        <f t="array" ref="CA19">BZ19/INDEX(Exch_rates,MATCH($A19,Exch_regions2,0),MATCH(BZ$1,Exch_months2,0))</f>
        <v>68.789743589743594</v>
      </c>
      <c r="CB19" s="7">
        <v>1504450</v>
      </c>
      <c r="CC19" s="8">
        <f t="array" ref="CC19">CB19/INDEX(Exch_rates,MATCH($A19,Exch_regions2,0),MATCH(CB$1,Exch_months2,0))</f>
        <v>75.222499999999997</v>
      </c>
      <c r="CD19" s="7">
        <v>1597500</v>
      </c>
      <c r="CE19" s="8">
        <f t="array" ref="CE19">CD19/INDEX(Exch_rates,MATCH($A19,Exch_regions2,0),MATCH(CD$1,Exch_months2,0))</f>
        <v>75.353773584905667</v>
      </c>
      <c r="CF19" s="7">
        <v>1734350</v>
      </c>
      <c r="CG19" s="8">
        <f t="array" ref="CG19">CF19/INDEX(Exch_rates,MATCH($A19,Exch_regions2,0),MATCH(CF$1,Exch_months2,0))</f>
        <v>79.194063926940643</v>
      </c>
      <c r="CH19" s="7">
        <v>1759800</v>
      </c>
      <c r="CI19" s="8">
        <f t="array" ref="CI19">CH19/INDEX(Exch_rates,MATCH($A19,Exch_regions2,0),MATCH(CH$1,Exch_months2,0))</f>
        <v>81.851162790697671</v>
      </c>
      <c r="CJ19" s="7">
        <v>1597700</v>
      </c>
      <c r="CK19" s="8">
        <f t="array" ref="CK19">CJ19/INDEX(Exch_rates,MATCH($A19,Exch_regions2,0),MATCH(CJ$1,Exch_months2,0))</f>
        <v>75.630769230769232</v>
      </c>
      <c r="CL19" s="7">
        <v>1797400</v>
      </c>
      <c r="CM19" s="8">
        <f t="array" ref="CM19">CL19/INDEX(Exch_rates,MATCH($A19,Exch_regions2,0),MATCH(CL$1,Exch_months2,0))</f>
        <v>84.783018867924525</v>
      </c>
      <c r="CN19" s="7">
        <v>2571650</v>
      </c>
      <c r="CO19" s="8">
        <f t="array" ref="CO19">CN19/INDEX(Exch_rates,MATCH($A19,Exch_regions2,0),MATCH(CN$1,Exch_months2,0))</f>
        <v>119.61162790697675</v>
      </c>
      <c r="CP19" s="7">
        <v>2279087.5</v>
      </c>
      <c r="CQ19" s="8">
        <f t="array" ref="CQ19">CP19/INDEX(Exch_rates,MATCH($A19,Exch_regions2,0),MATCH(CP$1,Exch_months2,0))</f>
        <v>106.00406976744186</v>
      </c>
      <c r="CR19" s="7">
        <v>1924580</v>
      </c>
      <c r="CS19" s="8">
        <f t="array" ref="CS19">CR19/INDEX(Exch_rates,MATCH($A19,Exch_regions2,0),MATCH(CR$1,Exch_months2,0))</f>
        <v>87.480909090909094</v>
      </c>
      <c r="CT19" s="7">
        <v>2313617.5</v>
      </c>
      <c r="CU19" s="8">
        <f t="array" ref="CU19">CT19/INDEX(Exch_rates,MATCH($A19,Exch_regions2,0),MATCH(CT$1,Exch_months2,0))</f>
        <v>102.82744444444444</v>
      </c>
      <c r="CV19" s="7">
        <v>2336225</v>
      </c>
      <c r="CW19" s="8">
        <f t="array" ref="CW19">CV19/INDEX(Exch_rates,MATCH($A19,Exch_regions2,0),MATCH(CV$1,Exch_months2,0))</f>
        <v>108.66162790697675</v>
      </c>
      <c r="CX19" s="7">
        <v>2411110</v>
      </c>
      <c r="CY19" s="8">
        <f t="array" ref="CY19">CX19/INDEX(Exch_rates,MATCH($A19,Exch_regions2,0),MATCH(CX$1,Exch_months2,0))</f>
        <v>109.59590909090909</v>
      </c>
      <c r="CZ19" s="7">
        <v>2410300</v>
      </c>
      <c r="DA19" s="8">
        <f t="array" ref="DA19">CZ19/INDEX(Exch_rates,MATCH($A19,Exch_regions2,0),MATCH(CZ$1,Exch_months2,0))</f>
        <v>109.55909090909091</v>
      </c>
      <c r="DB19" s="7">
        <v>2490300</v>
      </c>
      <c r="DC19" s="8">
        <f t="array" ref="DC19">DB19/INDEX(Exch_rates,MATCH($A19,Exch_regions2,0),MATCH(DB$1,Exch_months2,0))</f>
        <v>110.68</v>
      </c>
      <c r="DD19" s="7">
        <v>2329050</v>
      </c>
      <c r="DE19" s="8">
        <f t="array" ref="DE19">DD19/INDEX(Exch_rates,MATCH($A19,Exch_regions2,0),MATCH(DD$1,Exch_months2,0))</f>
        <v>103.51333333333334</v>
      </c>
      <c r="DF19" s="7">
        <v>2311067.5</v>
      </c>
      <c r="DG19" s="8">
        <f t="array" ref="DG19">DF19/INDEX(Exch_rates,MATCH($A19,Exch_regions2,0),MATCH(DF$1,Exch_months2,0))</f>
        <v>102.71411111111111</v>
      </c>
      <c r="DH19" s="7">
        <v>2084475</v>
      </c>
      <c r="DI19" s="8">
        <f t="array" ref="DI19">DH19/INDEX(Exch_rates,MATCH($A19,Exch_regions2,0),MATCH(DH$1,Exch_months2,0))</f>
        <v>92.643333333333331</v>
      </c>
      <c r="DJ19" s="7">
        <v>2340175</v>
      </c>
      <c r="DK19" s="8">
        <f t="array" ref="DK19">DJ19/INDEX(Exch_rates,MATCH($A19,Exch_regions2,0),MATCH(DJ$1,Exch_months2,0))</f>
        <v>104.00777777777778</v>
      </c>
      <c r="DL19" s="7">
        <v>2192217.5</v>
      </c>
      <c r="DM19" s="8">
        <f t="array" ref="DM19">DL19/INDEX(Exch_rates,MATCH($A19,Exch_regions2,0),MATCH(DL$1,Exch_months2,0))</f>
        <v>97.431888888888892</v>
      </c>
      <c r="DN19" s="7">
        <v>2181492.5</v>
      </c>
      <c r="DO19" s="8">
        <f t="array" ref="DO19">DN19/INDEX(Exch_rates,MATCH($A19,Exch_regions2,0),MATCH(DN$1,Exch_months2,0))</f>
        <v>96.955222222222218</v>
      </c>
      <c r="DP19" s="7">
        <v>2306785</v>
      </c>
      <c r="DQ19" s="8">
        <f t="array" ref="DQ19">DP19/INDEX(Exch_rates,MATCH($A19,Exch_regions2,0),MATCH(DP$1,Exch_months2,0))</f>
        <v>102.52377777777778</v>
      </c>
      <c r="DR19" s="7">
        <v>2332160</v>
      </c>
      <c r="DS19" s="8">
        <f t="array" ref="DS19">DR19/INDEX(Exch_rates,MATCH($A19,Exch_regions2,0),MATCH(DR$1,Exch_months2,0))</f>
        <v>103.65155555555556</v>
      </c>
      <c r="DT19" s="7">
        <v>2315717.5</v>
      </c>
      <c r="DU19" s="8">
        <f t="array" ref="DU19">DT19/INDEX(Exch_rates,MATCH($A19,Exch_regions2,0),MATCH(DT$1,Exch_months2,0))</f>
        <v>100.68336956521739</v>
      </c>
      <c r="DV19" s="7">
        <v>2345560</v>
      </c>
      <c r="DW19" s="8">
        <f t="array" ref="DW19">DV19/INDEX(Exch_rates,MATCH($A19,Exch_regions2,0),MATCH(DV$1,Exch_months2,0))</f>
        <v>101.98086956521739</v>
      </c>
      <c r="DX19" s="7">
        <v>2613882.5</v>
      </c>
      <c r="DY19" s="8">
        <f t="array" ref="DY19">DX19/INDEX(Exch_rates,MATCH($A19,Exch_regions2,0),MATCH(DX$1,Exch_months2,0))</f>
        <v>113.6470652173913</v>
      </c>
      <c r="DZ19" s="7">
        <v>2626895</v>
      </c>
      <c r="EA19" s="8">
        <f t="array" ref="EA19">DZ19/INDEX(Exch_rates,MATCH($A19,Exch_regions2,0),MATCH(DZ$1,Exch_months2,0))</f>
        <v>111.78276595744681</v>
      </c>
      <c r="EB19" s="7">
        <v>2288135</v>
      </c>
      <c r="EC19" s="8">
        <f t="array" ref="EC19">EB19/INDEX(Exch_rates,MATCH($A19,Exch_regions2,0),MATCH(EB$1,Exch_months2,0))</f>
        <v>99.484130434782614</v>
      </c>
      <c r="ED19" s="7">
        <v>2368260</v>
      </c>
      <c r="EE19" s="8">
        <f t="array" ref="EE19">ED19/INDEX(Exch_rates,MATCH($A19,Exch_regions2,0),MATCH(ED$1,Exch_months2,0))</f>
        <v>98.677499999999995</v>
      </c>
      <c r="EF19" s="7">
        <v>2318750</v>
      </c>
      <c r="EG19" s="8">
        <f t="array" ref="EG19">EF19/INDEX(Exch_rates,MATCH($A19,Exch_regions2,0),MATCH(EF$1,Exch_months2,0))</f>
        <v>96.614583333333329</v>
      </c>
      <c r="EH19" s="7">
        <v>2323500</v>
      </c>
      <c r="EI19" s="8">
        <f t="array" ref="EI19">EH19/INDEX(Exch_rates,MATCH($A19,Exch_regions2,0),MATCH(EH$1,Exch_months2,0))</f>
        <v>97.831578947368428</v>
      </c>
      <c r="EJ19" s="7">
        <v>1689500</v>
      </c>
      <c r="EK19" s="8">
        <f t="array" ref="EK19">EJ19/INDEX(Exch_rates,MATCH($A19,Exch_regions2,0),MATCH(EJ$1,Exch_months2,0))</f>
        <v>71.136842105263156</v>
      </c>
      <c r="EL19" s="7">
        <v>1761375</v>
      </c>
      <c r="EM19" s="8">
        <f t="array" ref="EM19">EL19/INDEX(Exch_rates,MATCH($A19,Exch_regions2,0),MATCH(EL$1,Exch_months2,0))</f>
        <v>74.163157894736841</v>
      </c>
      <c r="EN19" s="7">
        <v>1772750</v>
      </c>
      <c r="EO19" s="8">
        <f t="array" ref="EO19">EN19/INDEX(Exch_rates,MATCH($A19,Exch_regions2,0),MATCH(EN$1,Exch_months2,0))</f>
        <v>72.802874743326484</v>
      </c>
      <c r="EP19" s="7">
        <v>1887187.5</v>
      </c>
      <c r="EQ19" s="8">
        <f t="array" ref="EQ19">EP19/INDEX(Exch_rates,MATCH($A19,Exch_regions2,0),MATCH(EP$1,Exch_months2,0))</f>
        <v>77.02806122448979</v>
      </c>
      <c r="ER19" s="7">
        <v>1940656.25</v>
      </c>
      <c r="ES19" s="8">
        <f t="array" ref="ES19">ER19/INDEX(Exch_rates,MATCH($A19,Exch_regions2,0),MATCH(ER$1,Exch_months2,0))</f>
        <v>79.61666666666666</v>
      </c>
      <c r="ET19" s="7">
        <v>2059375</v>
      </c>
      <c r="EU19" s="8">
        <f t="array" ref="EU19">ET19/INDEX(Exch_rates,MATCH($A19,Exch_regions2,0),MATCH(ET$1,Exch_months2,0))</f>
        <v>90.521978021978029</v>
      </c>
      <c r="EV19" s="7">
        <v>2359425</v>
      </c>
      <c r="EW19" s="8">
        <f t="array" ref="EW19">EV19/INDEX(Exch_rates,MATCH($A19,Exch_regions2,0),MATCH(EV$1,Exch_months2,0))</f>
        <v>101.69935344827586</v>
      </c>
      <c r="EX19" s="19">
        <v>2440437.5</v>
      </c>
      <c r="EY19" s="8">
        <f t="array" ref="EY19">EX19/INDEX(Exch_rates,MATCH($A19,Exch_regions2,0),MATCH(EX$1,Exch_months2,0))</f>
        <v>105.53243243243243</v>
      </c>
      <c r="EZ19" s="19">
        <v>2477437.5</v>
      </c>
      <c r="FA19" s="8">
        <f t="array" ref="FA19">EZ19/INDEX(Exch_rates,MATCH($A19,Exch_regions2,0),MATCH(EZ$1,Exch_months2,0))</f>
        <v>105.98663101604278</v>
      </c>
      <c r="FB19" s="19">
        <v>2588531.25</v>
      </c>
      <c r="FC19" s="8">
        <f t="array" ref="FC19">FB19/INDEX(Exch_rates,MATCH($A19,Exch_regions2,0),MATCH(FB$1,Exch_months2,0))</f>
        <v>110.73930481283422</v>
      </c>
      <c r="FD19" s="19">
        <v>2650281.25</v>
      </c>
      <c r="FE19" s="8">
        <f t="array" ref="FE19">FD19/INDEX(Exch_rates,MATCH($A19,Exch_regions2,0),MATCH(FD$1,Exch_months2,0))</f>
        <v>113.38101604278074</v>
      </c>
      <c r="FF19" s="19">
        <v>2661281.25</v>
      </c>
      <c r="FG19" s="8">
        <f t="array" ref="FG19">FF19/INDEX(Exch_rates,MATCH($A19,Exch_regions2,0),MATCH(FF$1,Exch_months2,0))</f>
        <v>113.85160427807487</v>
      </c>
      <c r="FH19" s="19">
        <v>2329812.5</v>
      </c>
      <c r="FI19" s="8">
        <f t="array" ref="FI19">FH19/INDEX(Exch_rates,MATCH($A19,Exch_regions2,0),MATCH(FH$1,Exch_months2,0))</f>
        <v>99.671122994652407</v>
      </c>
      <c r="FJ19" s="19">
        <v>2256343.75</v>
      </c>
      <c r="FK19" s="8">
        <f t="array" ref="FK19">FJ19/INDEX(Exch_rates,MATCH($A19,Exch_regions2,0),MATCH(FJ$1,Exch_months2,0))</f>
        <v>96.528074866310163</v>
      </c>
      <c r="FL19" s="19">
        <v>2229562.5</v>
      </c>
      <c r="FM19" s="8">
        <f t="array" ref="FM19">FL19/INDEX(Exch_rates,MATCH($A19,Exch_regions2,0),MATCH(FL$1,Exch_months2,0))</f>
        <v>95.382352941176464</v>
      </c>
      <c r="FN19" s="19">
        <v>2168312.5</v>
      </c>
      <c r="FO19" s="8">
        <f t="array" ref="FO19">FN19/INDEX(Exch_rates,MATCH($A19,Exch_regions2,0),MATCH(FN$1,Exch_months2,0))</f>
        <v>92.268617021276597</v>
      </c>
      <c r="FP19" s="19">
        <v>1993843.75</v>
      </c>
      <c r="FQ19" s="8">
        <f t="array" ref="FQ19">FP19/INDEX(Exch_rates,MATCH($A19,Exch_regions2,0),MATCH(FP$1,Exch_months2,0))</f>
        <v>84.844414893617028</v>
      </c>
      <c r="FR19" s="19">
        <v>2093343.75</v>
      </c>
      <c r="FS19" s="8">
        <f t="array" ref="FS19">FR19/INDEX(Exch_rates,MATCH($A19,Exch_regions2,0),MATCH(FR$1,Exch_months2,0))</f>
        <v>89.078457446808514</v>
      </c>
      <c r="FT19" s="19">
        <v>2172625</v>
      </c>
      <c r="FU19" s="8">
        <f t="array" ref="FU19">FT19/INDEX(Exch_rates,MATCH($A19,Exch_regions2,0),MATCH(FT$1,Exch_months2,0))</f>
        <v>92.452127659574472</v>
      </c>
      <c r="FV19" s="19">
        <v>2242500</v>
      </c>
      <c r="FW19" s="8">
        <f t="array" ref="FW19">FV19/INDEX(Exch_rates,MATCH($A19,Exch_regions2,0),MATCH(FV$1,Exch_months2,0))</f>
        <v>94.421052631578945</v>
      </c>
      <c r="FX19" s="19">
        <v>2136531.25</v>
      </c>
      <c r="FY19" s="8">
        <f t="array" ref="FY19">FX19/INDEX(Exch_rates,MATCH($A19,Exch_regions2,0),MATCH(FX$1,Exch_months2,0))</f>
        <v>89.959210526315786</v>
      </c>
      <c r="FZ19" s="19">
        <v>1962312.5</v>
      </c>
      <c r="GA19" s="8">
        <f t="array" ref="GA19">FZ19/INDEX(Exch_rates,MATCH($A19,Exch_regions2,0),MATCH(FZ$1,Exch_months2,0))</f>
        <v>81.763020833333329</v>
      </c>
      <c r="GB19" s="19">
        <v>1858031.25</v>
      </c>
      <c r="GC19" s="8">
        <f t="array" ref="GC19">GB19/INDEX(Exch_rates,MATCH($A19,Exch_regions2,0),MATCH(GB$1,Exch_months2,0))</f>
        <v>77.41796875</v>
      </c>
      <c r="GD19" s="19">
        <v>1819531.25</v>
      </c>
      <c r="GE19" s="8">
        <f t="array" ref="GE19">GD19/INDEX(Exch_rates,MATCH($A19,Exch_regions2,0),MATCH(GD$1,Exch_months2,0))</f>
        <v>75.813802083333329</v>
      </c>
      <c r="GF19" s="19">
        <v>1846031.25</v>
      </c>
      <c r="GG19" s="8">
        <f t="array" ref="GG19">GF19/INDEX(Exch_rates,MATCH($A19,Exch_regions2,0),MATCH(GF$1,Exch_months2,0))</f>
        <v>76.91796875</v>
      </c>
      <c r="GH19" s="19">
        <v>1932250</v>
      </c>
      <c r="GI19" s="8">
        <f t="array" ref="GI19">GH19/INDEX(Exch_rates,MATCH($A19,Exch_regions2,0),MATCH(GH$1,Exch_months2,0))</f>
        <v>80.510416666666671</v>
      </c>
      <c r="GJ19" s="19">
        <v>1936625</v>
      </c>
      <c r="GK19" s="8">
        <f t="array" ref="GK19">GJ19/INDEX(Exch_rates,MATCH($A19,Exch_regions2,0),MATCH(GJ$1,Exch_months2,0))</f>
        <v>80.692708333333329</v>
      </c>
      <c r="GL19" s="19">
        <v>1958875</v>
      </c>
      <c r="GM19" s="8">
        <f t="array" ref="GM19">GL19/INDEX(Exch_rates,MATCH($A19,Exch_regions2,0),MATCH(GL$1,Exch_months2,0))</f>
        <v>81.619791666666671</v>
      </c>
      <c r="GN19" s="19">
        <v>2066062.5</v>
      </c>
      <c r="GO19" s="8">
        <f t="array" ref="GO19">GN19/INDEX(Exch_rates,MATCH($A19,Exch_regions2,0),MATCH(GN$1,Exch_months2,0))</f>
        <v>86.0859375</v>
      </c>
      <c r="GP19" s="19">
        <v>2060218.75</v>
      </c>
      <c r="GQ19" s="8">
        <f t="array" ref="GQ19">GP19/INDEX(Exch_rates,MATCH($A19,Exch_regions2,0),MATCH(GP$1,Exch_months2,0))</f>
        <v>84.957474226804123</v>
      </c>
      <c r="GR19" s="19">
        <v>2044468.75</v>
      </c>
      <c r="GS19" s="8">
        <f t="array" ref="GS19">GR19/INDEX(Exch_rates,MATCH($A19,Exch_regions2,0),MATCH(GR$1,Exch_months2,0))</f>
        <v>84.307989690721655</v>
      </c>
      <c r="GT19" s="19">
        <v>2018156.25</v>
      </c>
      <c r="GU19" s="8">
        <f t="array" ref="GU19">GT19/INDEX(Exch_rates,MATCH($A19,Exch_regions2,0),MATCH(GT$1,Exch_months2,0))</f>
        <v>82.373724489795919</v>
      </c>
      <c r="GV19" s="19">
        <v>2093312.5</v>
      </c>
      <c r="GW19" s="8">
        <f t="array" ref="GW19">GV19/INDEX(Exch_rates,MATCH($A19,Exch_regions2,0),MATCH(GV$1,Exch_months2,0))</f>
        <v>85.441326530612244</v>
      </c>
      <c r="GX19" s="19">
        <v>2022781.25</v>
      </c>
      <c r="GY19" s="8">
        <f t="array" ref="GY19">GX19/INDEX(Exch_rates,MATCH($A19,Exch_regions2,0),MATCH(GX$1,Exch_months2,0))</f>
        <v>82.5625</v>
      </c>
      <c r="GZ19" s="19">
        <v>2030562.5</v>
      </c>
      <c r="HA19" s="8">
        <f t="array" ref="HA19">GZ19/INDEX(Exch_rates,MATCH($A19,Exch_regions2,0),MATCH(GZ$1,Exch_months2,0))</f>
        <v>79.629901960784309</v>
      </c>
      <c r="HB19" s="19">
        <v>2020406.25</v>
      </c>
      <c r="HC19" s="8">
        <f t="array" ref="HC19">HB19/INDEX(Exch_rates,MATCH($A19,Exch_regions2,0),MATCH(HB$1,Exch_months2,0))</f>
        <v>79.231617647058826</v>
      </c>
      <c r="HD19" s="19">
        <v>2017812.5</v>
      </c>
      <c r="HE19" s="8">
        <f t="array" ref="HE19">HD19/INDEX(Exch_rates,MATCH($A19,Exch_regions2,0),MATCH(HD$1,Exch_months2,0))</f>
        <v>77.983091787439619</v>
      </c>
      <c r="HF19" s="19">
        <v>1989281.25</v>
      </c>
      <c r="HG19" s="8">
        <f t="array" ref="HG19">HF19/INDEX(Exch_rates,MATCH($A19,Exch_regions2,0),MATCH(HF$1,Exch_months2,0))</f>
        <v>78.01102941176471</v>
      </c>
      <c r="HH19" s="19">
        <v>2008437.5</v>
      </c>
      <c r="HI19" s="8">
        <f t="array" ref="HI19">HH19/INDEX(Exch_rates,MATCH($A19,Exch_regions2,0),MATCH(HH$1,Exch_months2,0))</f>
        <v>78.762254901960787</v>
      </c>
      <c r="HJ19" s="19">
        <v>1855437.5</v>
      </c>
      <c r="HK19" s="8">
        <f t="array" ref="HK19">HJ19/INDEX(Exch_rates,MATCH($A19,Exch_regions2,0),MATCH(HJ$1,Exch_months2,0))</f>
        <v>71.362980769230774</v>
      </c>
      <c r="HL19" s="19">
        <v>1784656.25</v>
      </c>
      <c r="HM19" s="8">
        <f t="array" ref="HM19">HL19/INDEX(Exch_rates,MATCH($A19,Exch_regions2,0),MATCH(HL$1,Exch_months2,0))</f>
        <v>68.640625</v>
      </c>
      <c r="HN19" s="8">
        <v>1816718.75</v>
      </c>
      <c r="HO19" s="8">
        <f t="array" ref="HO19">HN19/INDEX(Exch_rates,MATCH($A19,Exch_regions2,0),MATCH(HN$1,Exch_months2,0))</f>
        <v>69.87379807692308</v>
      </c>
      <c r="HP19" s="8">
        <v>1988656.25</v>
      </c>
      <c r="HQ19" s="8">
        <f t="array" ref="HQ19">HP19/INDEX(Exch_rates,MATCH($A19,Exch_regions2,0),MATCH(HP$1,Exch_months2,0))</f>
        <v>77.209879059654838</v>
      </c>
      <c r="HR19" s="8">
        <v>2062750</v>
      </c>
      <c r="HS19" s="8">
        <f t="array" ref="HS19">HR19/INDEX(Exch_rates,MATCH($A19,Exch_regions2,0),MATCH(HR$1,Exch_months2,0))</f>
        <v>78.956937799043061</v>
      </c>
      <c r="HT19" s="8">
        <v>2062343.75</v>
      </c>
      <c r="HU19" s="8">
        <f t="array" ref="HU19">HT19/INDEX(Exch_rates,MATCH($A19,Exch_regions2,0),MATCH(HT$1,Exch_months2,0))</f>
        <v>78.752983293556085</v>
      </c>
      <c r="HV19" s="8">
        <v>2099343.75</v>
      </c>
      <c r="HW19" s="8">
        <f t="array" ref="HW19">HV19/INDEX(Exch_rates,MATCH($A19,Exch_regions2,0),MATCH(HV$1,Exch_months2,0))</f>
        <v>79.974999999999994</v>
      </c>
      <c r="HX19" s="8">
        <v>1980312.5</v>
      </c>
      <c r="HY19" s="8">
        <f t="array" ref="HY19">HX19/INDEX(Exch_rates,MATCH($A19,Exch_regions2,0),MATCH(HX$1,Exch_months2,0))</f>
        <v>75.801435406698559</v>
      </c>
      <c r="HZ19" s="8">
        <v>1956406.25</v>
      </c>
      <c r="IA19" s="8">
        <f t="array" ref="IA19">HZ19/INDEX(Exch_rates,MATCH($A19,Exch_regions2,0),MATCH(HZ$1,Exch_months2,0))</f>
        <v>74.707637231503583</v>
      </c>
      <c r="IB19" s="8">
        <v>1999782.25</v>
      </c>
      <c r="IC19" s="8">
        <f t="array" ref="IC19">IB19/INDEX(Exch_rates,MATCH($A19,Exch_regions2,0),MATCH(IB$1,Exch_months2,0))</f>
        <v>77.586120271580995</v>
      </c>
      <c r="ID19" s="8">
        <v>2186343.75</v>
      </c>
      <c r="IE19" s="8">
        <f t="array" ref="IE19">ID19/INDEX(Exch_rates,MATCH($A19,Exch_regions2,0),MATCH(ID$1,Exch_months2,0))</f>
        <v>85.487536656891493</v>
      </c>
      <c r="IF19" s="8">
        <v>2094399</v>
      </c>
      <c r="IG19" s="8">
        <f t="array" ref="IG19">IF19/INDEX(Exch_rates,MATCH($A19,Exch_regions2,0),MATCH(IF$1,Exch_months2,0))</f>
        <v>81.462427071178524</v>
      </c>
      <c r="IH19" s="8">
        <v>2113000</v>
      </c>
      <c r="II19" s="8">
        <f t="array" ref="II19">IH19/INDEX(Exch_rates,MATCH($A19,Exch_regions2,0),MATCH(IH$1,Exch_months2,0))</f>
        <v>81.978661493695441</v>
      </c>
      <c r="IJ19" s="8">
        <v>2160377.5</v>
      </c>
      <c r="IK19" s="8">
        <f t="array" ref="IK19">IJ19/INDEX(Exch_rates,MATCH($A19,Exch_regions2,0),MATCH(IJ$1,Exch_months2,0))</f>
        <v>82.300095238095238</v>
      </c>
      <c r="IL19" s="8">
        <v>2167437.5</v>
      </c>
      <c r="IM19" s="8">
        <f t="array" ref="IM19">IL19/INDEX(Exch_rates,MATCH($A19,Exch_regions2,0),MATCH(IL$1,Exch_months2,0))</f>
        <v>81.790094339622641</v>
      </c>
      <c r="IN19" s="8">
        <v>2337250</v>
      </c>
      <c r="IO19" s="8">
        <f t="array" ref="IO19">IN19/INDEX(Exch_rates,MATCH($A19,Exch_regions2,0),MATCH(IN$1,Exch_months2,0))</f>
        <v>89.038095238095238</v>
      </c>
      <c r="IP19" s="8">
        <v>2432000</v>
      </c>
      <c r="IQ19" s="8">
        <f t="array" ref="IQ19">IP19/INDEX(Exch_rates,MATCH($A19,Exch_regions2,0),MATCH(IP$1,Exch_months2,0))</f>
        <v>92.718261532596259</v>
      </c>
      <c r="IR19" s="8">
        <v>2567812.5</v>
      </c>
      <c r="IS19" s="8">
        <f t="array" ref="IS19">IR19/INDEX(Exch_rates,MATCH($A19,Exch_regions2,0),MATCH(IR$1,Exch_months2,0))</f>
        <v>96.898584905660371</v>
      </c>
      <c r="IT19" s="8">
        <v>2376000</v>
      </c>
      <c r="IU19" s="8">
        <f t="array" ref="IU19">IT19/INDEX(Exch_rates,MATCH($A19,Exch_regions2,0),MATCH(IT$1,Exch_months2,0))</f>
        <v>89.660377358490564</v>
      </c>
      <c r="IV19" s="34">
        <v>2383150</v>
      </c>
      <c r="IW19" s="8">
        <f t="array" ref="IW19">IV19/INDEX(Exch_rates,MATCH($A19,Exch_regions2,0),MATCH(IV$1,Exch_months2,0))</f>
        <v>89.930188679245276</v>
      </c>
      <c r="IX19" s="8">
        <v>2452312.5</v>
      </c>
      <c r="IY19" s="8">
        <f t="array" ref="IY19">IX19/INDEX(Exch_rates,MATCH($A19,Exch_regions2,0),MATCH(IX$1,Exch_months2,0))</f>
        <v>92.540094339622641</v>
      </c>
      <c r="IZ19" s="8">
        <v>2625156.25</v>
      </c>
      <c r="JA19" s="8">
        <f t="array" ref="JA19">IZ19/INDEX(Exch_rates,MATCH($A19,Exch_regions2,0),MATCH(IZ$1,Exch_months2,0))</f>
        <v>99.0625</v>
      </c>
      <c r="JB19" s="8">
        <v>2564050</v>
      </c>
      <c r="JC19" s="8">
        <f t="array" ref="JC19">JB19/INDEX(Exch_rates,MATCH($A19,Exch_regions2,0),MATCH(JB$1,Exch_months2,0))</f>
        <v>96.756603773584899</v>
      </c>
      <c r="JD19" s="8">
        <v>2541718.75</v>
      </c>
      <c r="JE19" s="8">
        <f t="array" ref="JE19">JD19/INDEX(Exch_rates,MATCH($A19,Exch_regions2,0),MATCH(JD$1,Exch_months2,0))</f>
        <v>95.913915094339629</v>
      </c>
      <c r="JF19" s="8">
        <v>2600675</v>
      </c>
      <c r="JG19" s="8">
        <f t="array" ref="JG19">JF19/INDEX(Exch_rates,MATCH($A19,Exch_regions2,0),MATCH(JF$1,Exch_months2,0))</f>
        <v>98.138679245283015</v>
      </c>
      <c r="JH19" s="8">
        <v>2660250</v>
      </c>
      <c r="JI19" s="8">
        <f t="array" ref="JI19">JH19/INDEX(Exch_rates,MATCH($A19,Exch_regions2,0),MATCH(JH$1,Exch_months2,0))</f>
        <v>100.38679245283019</v>
      </c>
      <c r="JJ19" s="8">
        <v>2807718.75</v>
      </c>
      <c r="JK19" s="8">
        <f t="array" ref="JK19">JJ19/INDEX(Exch_rates,MATCH($A19,Exch_regions2,0),MATCH(JJ$1,Exch_months2,0))</f>
        <v>105.95165094339623</v>
      </c>
      <c r="JL19" s="8">
        <v>3111218.75</v>
      </c>
      <c r="JM19" s="8">
        <f t="array" ref="JM19">JL19/INDEX(Exch_rates,MATCH($A19,Exch_regions2,0),MATCH(JL$1,Exch_months2,0))</f>
        <v>117.40448113207547</v>
      </c>
      <c r="JN19" s="8">
        <v>3049050</v>
      </c>
      <c r="JO19" s="8">
        <f t="array" ref="JO19">JN19/INDEX(Exch_rates,MATCH($A19,Exch_regions2,0),MATCH(JN$1,Exch_months2,0))</f>
        <v>114.45382882882883</v>
      </c>
      <c r="JP19" s="8">
        <v>3013687.5</v>
      </c>
      <c r="JQ19" s="8">
        <f t="array" ref="JQ19">JP19/INDEX(Exch_rates,MATCH($A19,Exch_regions2,0),MATCH(JP$1,Exch_months2,0))</f>
        <v>113.1370248709526</v>
      </c>
      <c r="JR19" s="8">
        <v>3089531.25</v>
      </c>
      <c r="JS19" s="8">
        <f t="array" ref="JS19">JR19/INDEX(Exch_rates,MATCH($A19,Exch_regions2,0),MATCH(JR$1,Exch_months2,0))</f>
        <v>115.82122774133083</v>
      </c>
      <c r="JT19" s="8">
        <v>3111150</v>
      </c>
      <c r="JU19" s="8">
        <f t="array" ref="JU19">JT19/INDEX(Exch_rates,MATCH($A19,Exch_regions2,0),MATCH(JT$1,Exch_months2,0))</f>
        <v>115.22777777777777</v>
      </c>
      <c r="JV19" s="8">
        <v>2885031.25</v>
      </c>
      <c r="JW19" s="8">
        <f t="array" ref="JW19">JV19/INDEX(Exch_rates,MATCH($A19,Exch_regions2,0),MATCH(JV$1,Exch_months2,0))</f>
        <v>106.60623556581986</v>
      </c>
      <c r="JX19" s="8">
        <v>3243825</v>
      </c>
      <c r="JY19" s="8">
        <f t="array" ref="JY19">JX19/INDEX(Exch_rates,MATCH($A19,Exch_regions2,0),MATCH(JX$1,Exch_months2,0))</f>
        <v>120.14166666666667</v>
      </c>
      <c r="JZ19" s="8">
        <v>3304750</v>
      </c>
      <c r="KA19" s="8">
        <f t="array" ref="KA19">JZ19/INDEX(Exch_rates,MATCH($A19,Exch_regions2,0),MATCH(JZ$1,Exch_months2,0))</f>
        <v>120.72146118721462</v>
      </c>
      <c r="KB19" s="8">
        <v>3308875</v>
      </c>
      <c r="KC19" s="8">
        <f t="array" ref="KC19">KB19/INDEX(Exch_rates,MATCH($A19,Exch_regions2,0),MATCH(KB$1,Exch_months2,0))</f>
        <v>118.70403587443946</v>
      </c>
      <c r="KD19" s="8">
        <v>3224550</v>
      </c>
      <c r="KE19" s="8">
        <f t="array" ref="KE19">KD19/INDEX(Exch_rates,MATCH($A19,Exch_regions2,0),MATCH(KD$1,Exch_months2,0))</f>
        <v>115.16249999999999</v>
      </c>
      <c r="KF19" s="8">
        <v>3134250</v>
      </c>
      <c r="KG19" s="8">
        <f t="array" ref="KG19">KF19/INDEX(Exch_rates,MATCH($A19,Exch_regions2,0),MATCH(KF$1,Exch_months2,0))</f>
        <v>113.97272727272727</v>
      </c>
      <c r="KH19" s="8">
        <v>3036718.75</v>
      </c>
      <c r="KI19" s="8">
        <f t="array" ref="KI19">KH19/INDEX(Exch_rates,MATCH($A19,Exch_regions2,0),MATCH(KH$1,Exch_months2,0))</f>
        <v>112.73411107398745</v>
      </c>
      <c r="KJ19" s="8">
        <v>3083468.75</v>
      </c>
      <c r="KK19" s="8">
        <f t="array" ref="KK19">KJ19/INDEX(Exch_rates,MATCH($A19,Exch_regions2,0),MATCH(KJ$1,Exch_months2,0))</f>
        <v>114.20254629629629</v>
      </c>
      <c r="KL19" s="8">
        <v>3133093.75</v>
      </c>
      <c r="KM19" s="8">
        <f t="array" ref="KM19">KL19/INDEX(Exch_rates,MATCH($A19,Exch_regions2,0),MATCH(KL$1,Exch_months2,0))</f>
        <v>113.93068181818182</v>
      </c>
      <c r="KN19" s="8">
        <v>2913500</v>
      </c>
      <c r="KO19" s="8">
        <f t="array" ref="KO19">KN19/INDEX(Exch_rates,MATCH($A19,Exch_regions2,0),MATCH(KN$1,Exch_months2,0))</f>
        <v>106.42922374429224</v>
      </c>
      <c r="KP19" s="8">
        <v>2928406.25</v>
      </c>
      <c r="KQ19" s="8">
        <f t="array" ref="KQ19">KP19/INDEX(Exch_rates,MATCH($A19,Exch_regions2,0),MATCH(KP$1,Exch_months2,0))</f>
        <v>108.45949074074075</v>
      </c>
      <c r="KR19" s="8">
        <v>2916125</v>
      </c>
      <c r="KS19" s="8">
        <f t="array" ref="KS19">KR19/INDEX(Exch_rates,MATCH($A19,Exch_regions2,0),MATCH(KR$1,Exch_months2,0))</f>
        <v>108.00462962962963</v>
      </c>
      <c r="KT19" s="8">
        <v>2896750</v>
      </c>
      <c r="KU19" s="8">
        <f t="array" ref="KU19">KT19/INDEX(Exch_rates,MATCH($A19,Exch_regions2,0),MATCH(KT$1,Exch_months2,0))</f>
        <v>106.30275229357798</v>
      </c>
      <c r="KV19" s="8">
        <v>3192200</v>
      </c>
      <c r="KW19" s="8">
        <f t="array" ref="KW19">KV19/INDEX(Exch_rates,MATCH($A19,Exch_regions2,0),MATCH(KV$1,Exch_months2,0))</f>
        <v>117.79335793357933</v>
      </c>
      <c r="KX19" s="8">
        <v>3237437.5</v>
      </c>
      <c r="KY19" s="8">
        <f t="array" ref="KY19">KX19/INDEX(Exch_rates,MATCH($A19,Exch_regions2,0),MATCH(KX$1,Exch_months2,0))</f>
        <v>117.19230769230769</v>
      </c>
      <c r="KZ19" s="8">
        <v>3224937.5</v>
      </c>
      <c r="LA19" s="8">
        <f t="array" ref="LA19">KZ19/INDEX(Exch_rates,MATCH($A19,Exch_regions2,0),MATCH(KZ$1,Exch_months2,0))</f>
        <v>115.17633928571429</v>
      </c>
      <c r="LB19" s="8">
        <v>3109525</v>
      </c>
      <c r="LC19" s="8">
        <f t="array" ref="LC19">LB19/INDEX(Exch_rates,MATCH($A19,Exch_regions2,0),MATCH(LB$1,Exch_months2,0))</f>
        <v>110.07168141592921</v>
      </c>
      <c r="LD19" s="8">
        <v>2836125</v>
      </c>
      <c r="LE19" s="8">
        <f t="array" ref="LE19">LD19/INDEX(Exch_rates,MATCH($A19,Exch_regions2,0),MATCH(LD$1,Exch_months2,0))</f>
        <v>101.29017857142857</v>
      </c>
      <c r="LF19" s="8">
        <v>2547593.75</v>
      </c>
      <c r="LG19" s="8">
        <f t="array" ref="LG19">LF19/INDEX(Exch_rates,MATCH($A19,Exch_regions2,0),MATCH(LF$1,Exch_months2,0))</f>
        <v>90.985491071428569</v>
      </c>
      <c r="LH19" s="8">
        <v>2579150</v>
      </c>
      <c r="LI19" s="8">
        <f>LH19/INDEX(Exch_Rate_Data1,MATCH('Food Items CMB_Sorghum'!$A19,Exch_regions1,0),MATCH('Food Items CMB_Sorghum'!LH$1,exch_month4,0))</f>
        <v>92.112499999999997</v>
      </c>
      <c r="LJ19" s="41">
        <v>2655375</v>
      </c>
      <c r="LK19" s="8">
        <f>LJ19/INDEX(exch_Rate_Data2,MATCH('Food Items CMB_Sorghum'!$A19,Exch_regions1,0),MATCH('Food Items CMB_Sorghum'!LJ$1,exch_month5,0))</f>
        <v>94.834821428571431</v>
      </c>
      <c r="LL19" s="8">
        <v>2665375</v>
      </c>
      <c r="LM19" s="8">
        <f>LL19/INDEX(exch_Rate_Data3,MATCH('Food Items CMB_Sorghum'!$A19,Exch_regions1,0),MATCH('Food Items CMB_Sorghum'!LL$1,exch_month6,0))</f>
        <v>95.191964285714292</v>
      </c>
      <c r="LN19" s="7">
        <v>2626575</v>
      </c>
      <c r="LO19" s="7">
        <f>LN19/INDEX(Exchange_rate4,MATCH('Food Items CMB_Sorghum'!$A19,Exch_regions1,0),MATCH('Food Items CMB_Sorghum'!LN$1,exch_month7,0))</f>
        <v>93.806250000000006</v>
      </c>
      <c r="LP19" s="7">
        <v>2546875</v>
      </c>
      <c r="LQ19" s="7">
        <f>LP19/INDEX(Exchange_rate5,MATCH('Food Items CMB_Sorghum'!$A19,Exch_regions1,0),MATCH('Food Items CMB_Sorghum'!LP$1,exch_month8,0))</f>
        <v>90.959821428571431</v>
      </c>
      <c r="LR19" s="7">
        <v>2562700</v>
      </c>
      <c r="LS19" s="7">
        <f>LR19/INDEX(Exchange_rate6,MATCH('Food Items CMB_Sorghum'!$A19,Exch_regions1,0),MATCH('Food Items CMB_Sorghum'!LR$1,exch_month9,0))</f>
        <v>91.525000000000006</v>
      </c>
      <c r="LT19" s="7">
        <v>2524875</v>
      </c>
      <c r="LU19" s="7">
        <f>LT19/INDEX(Exchange_rate7,MATCH('Food Items CMB_Sorghum'!$A19,Exch_regions1,0),MATCH('Food Items CMB_Sorghum'!LT$1,exch_month10,0))</f>
        <v>90.174107142857139</v>
      </c>
      <c r="LV19" s="7">
        <v>2541078.125</v>
      </c>
      <c r="LW19" s="7">
        <f>LV19/INDEX(exchange_rates8,MATCH('Food Items CMB_Sorghum'!$A19,Exch_regions1,0),MATCH('Food Items CMB_Sorghum'!LV$1,exch_month11,0))</f>
        <v>90.752790178571431</v>
      </c>
      <c r="LX19" s="7">
        <v>2568750</v>
      </c>
      <c r="LY19" s="7">
        <f>LX19/INDEX(exchange_rates9,MATCH('Food Items CMB_Sorghum'!$A19,Exch_regions1,0),MATCH('Food Items CMB_Sorghum'!LX$1,exch_month12,0))</f>
        <v>90.131578947368425</v>
      </c>
      <c r="LZ19" s="7">
        <v>2744375</v>
      </c>
      <c r="MA19" s="7">
        <f>LZ19/INDEX(exchange_rates10,MATCH('Food Items CMB_Sorghum'!$A19,Exch_regions1,0),MATCH('Food Items CMB_Sorghum'!LZ$1,exch_month13,0))</f>
        <v>94.633620689655174</v>
      </c>
      <c r="MB19" s="7">
        <v>2836125</v>
      </c>
      <c r="MC19" s="7">
        <f>MB19/INDEX(exchange_rates11,MATCH('Food Items CMB_Sorghum'!$A19,Exch_regions1,0),MATCH('Food Items CMB_Sorghum'!MB$1,exch_month14,0))</f>
        <v>99.513157894736835</v>
      </c>
      <c r="MD19" s="7">
        <v>2712187.5</v>
      </c>
      <c r="ME19" s="7">
        <f>MD19/INDEX(exchange_rates12,MATCH('Food Items CMB_Sorghum'!$A19,Exch_regions1,0),MATCH('Food Items CMB_Sorghum'!MD$1,exch_month15,0))</f>
        <v>89.659090909090907</v>
      </c>
      <c r="MF19" s="7">
        <v>2810281.25</v>
      </c>
      <c r="MG19" s="7">
        <f>MF19/INDEX(exchange_rates13,MATCH('Food Items CMB_Sorghum'!$A19,Exch_regions1,0),MATCH('Food Items CMB_Sorghum'!MF$1,exch_month16,0))</f>
        <v>92.901859504132233</v>
      </c>
      <c r="MH19" s="7">
        <v>2800468.75</v>
      </c>
      <c r="MI19" s="7">
        <f>MH19/INDEX(exchange_rates14,MATCH('Food Items CMB_Sorghum'!$A19,Exch_regions1,0),MATCH('Food Items CMB_Sorghum'!MH$1,exch_month17,0))</f>
        <v>93.348958333333329</v>
      </c>
      <c r="MJ19" s="7">
        <v>2769450</v>
      </c>
      <c r="MK19" s="7">
        <f>MJ19/INDEX(exchange_rates15,MATCH('Food Items CMB_Sorghum'!$A19,Exch_regions1,0),MATCH('Food Items CMB_Sorghum'!MJ$1,exch_month18,0))</f>
        <v>92.314999999999998</v>
      </c>
      <c r="ML19" s="7">
        <v>2798031.25</v>
      </c>
      <c r="MM19" s="7">
        <f>ML19/INDEX(exchange_rates16,MATCH('Food Items CMB_Sorghum'!$A19,Exch_regions1,0),MATCH('Food Items CMB_Sorghum'!ML$1,exch_month19,0))</f>
        <v>93.267708333333331</v>
      </c>
      <c r="MN19" s="7">
        <v>2799812.5</v>
      </c>
      <c r="MO19" s="7">
        <f>MN19/INDEX(exchange_rates17,MATCH('Food Items CMB_Sorghum'!$A19,Exch_regions1,0),MATCH('Food Items CMB_Sorghum'!MN$1,exch_month20,0))</f>
        <v>93.327083333333334</v>
      </c>
      <c r="MP19" s="7">
        <v>2638150</v>
      </c>
      <c r="MQ19" s="7">
        <f>MP19/INDEX(exchange_rates18,MATCH('Food Items CMB_Sorghum'!$A19,Exch_regions1,0),MATCH('Food Items CMB_Sorghum'!MP$1,exch_month21,0))</f>
        <v>87.938333333333333</v>
      </c>
      <c r="MR19" s="7">
        <v>2700156.25</v>
      </c>
      <c r="MS19" s="7">
        <f>MR19/INDEX(exchange_rates19,MATCH('Food Items CMB_Sorghum'!$A19,Exch_regions1,0),MATCH('Food Items CMB_Sorghum'!MR$1,exch_month22,0))</f>
        <v>90.005208333333329</v>
      </c>
      <c r="MT19" s="40">
        <f t="shared" si="0"/>
        <v>2717167.7</v>
      </c>
      <c r="MU19" s="40">
        <f t="shared" si="0"/>
        <v>100.95155040293682</v>
      </c>
    </row>
    <row r="20" spans="1:359" ht="12" x14ac:dyDescent="0.3">
      <c r="A20" s="25" t="s">
        <v>65</v>
      </c>
      <c r="B20" s="7">
        <v>2003732.6666666667</v>
      </c>
      <c r="C20" s="8">
        <f t="array" ref="C20">B20/INDEX(Exch_rates,MATCH($A20,Exch_regions2,0),MATCH(B$1,Exch_months2,0))</f>
        <v>66.239096418732785</v>
      </c>
      <c r="D20" s="7">
        <v>2040011.8333333333</v>
      </c>
      <c r="E20" s="8">
        <f t="array" ref="E20">D20/INDEX(Exch_rates,MATCH($A20,Exch_regions2,0),MATCH(D$1,Exch_months2,0))</f>
        <v>68.000394444444439</v>
      </c>
      <c r="F20" s="7">
        <v>2303837.5</v>
      </c>
      <c r="G20" s="8">
        <f t="array" ref="G20">F20/INDEX(Exch_rates,MATCH($A20,Exch_regions2,0),MATCH(F$1,Exch_months2,0))</f>
        <v>76.159917355371903</v>
      </c>
      <c r="H20" s="7">
        <v>2664874.1666666665</v>
      </c>
      <c r="I20" s="8">
        <f t="array" ref="I20">H20/INDEX(Exch_rates,MATCH($A20,Exch_regions2,0),MATCH(H$1,Exch_months2,0))</f>
        <v>83.937450784818097</v>
      </c>
      <c r="J20" s="7">
        <v>2786562.6666666665</v>
      </c>
      <c r="K20" s="8">
        <f t="array" ref="K20">J20/INDEX(Exch_rates,MATCH($A20,Exch_regions2,0),MATCH(J$1,Exch_months2,0))</f>
        <v>84.695808110230232</v>
      </c>
      <c r="L20" s="7">
        <v>3167981.1666666665</v>
      </c>
      <c r="M20" s="8">
        <f t="array" ref="M20">L20/INDEX(Exch_rates,MATCH($A20,Exch_regions2,0),MATCH(L$1,Exch_months2,0))</f>
        <v>94.813778207865283</v>
      </c>
      <c r="N20" s="7">
        <v>3272981.1666666665</v>
      </c>
      <c r="O20" s="8">
        <f t="array" ref="O20">N20/INDEX(Exch_rates,MATCH($A20,Exch_regions2,0),MATCH(N$1,Exch_months2,0))</f>
        <v>100.56374501992032</v>
      </c>
      <c r="P20" s="7">
        <v>3211778.5833333335</v>
      </c>
      <c r="Q20" s="8">
        <f t="array" ref="Q20">P20/INDEX(Exch_rates,MATCH($A20,Exch_regions2,0),MATCH(P$1,Exch_months2,0))</f>
        <v>103.30971731543481</v>
      </c>
      <c r="R20" s="7">
        <v>2687402</v>
      </c>
      <c r="S20" s="8">
        <f t="array" ref="S20">R20/INDEX(Exch_rates,MATCH($A20,Exch_regions2,0),MATCH(R$1,Exch_months2,0))</f>
        <v>88.827500344305193</v>
      </c>
      <c r="T20" s="7">
        <v>2454523.3333333335</v>
      </c>
      <c r="U20" s="8">
        <f t="array" ref="U20">T20/INDEX(Exch_rates,MATCH($A20,Exch_regions2,0),MATCH(T$1,Exch_months2,0))</f>
        <v>87.055269846899577</v>
      </c>
      <c r="V20" s="7">
        <v>1802641.6666666667</v>
      </c>
      <c r="W20" s="8">
        <f t="array" ref="W20">V20/INDEX(Exch_rates,MATCH($A20,Exch_regions2,0),MATCH(V$1,Exch_months2,0))</f>
        <v>73.740242031702749</v>
      </c>
      <c r="X20" s="7">
        <v>1665207</v>
      </c>
      <c r="Y20" s="8">
        <f t="array" ref="Y20">X20/INDEX(Exch_rates,MATCH($A20,Exch_regions2,0),MATCH(X$1,Exch_months2,0))</f>
        <v>66.11899940440739</v>
      </c>
      <c r="Z20" s="15">
        <v>1493464.8333333333</v>
      </c>
      <c r="AA20" s="8">
        <f t="array" ref="AA20">Z20/INDEX(Exch_rates,MATCH($A20,Exch_regions2,0),MATCH(Z$1,Exch_months2,0))</f>
        <v>59.668979523888794</v>
      </c>
      <c r="AB20" s="7">
        <v>1457999.1666666667</v>
      </c>
      <c r="AC20" s="8">
        <f t="array" ref="AC20">AB20/INDEX(Exch_rates,MATCH($A20,Exch_regions2,0),MATCH(AB$1,Exch_months2,0))</f>
        <v>59.774478988725654</v>
      </c>
      <c r="AD20" s="7">
        <v>1374429.1666666667</v>
      </c>
      <c r="AE20" s="8">
        <f t="array" ref="AE20">AD20/INDEX(Exch_rates,MATCH($A20,Exch_regions2,0),MATCH(AD$1,Exch_months2,0))</f>
        <v>61.131022979985183</v>
      </c>
      <c r="AF20" s="7">
        <v>1318725</v>
      </c>
      <c r="AG20" s="8">
        <f t="array" ref="AG20">AF20/INDEX(Exch_rates,MATCH($A20,Exch_regions2,0),MATCH(AF$1,Exch_months2,0))</f>
        <v>59.202020202020201</v>
      </c>
      <c r="AH20" s="7">
        <v>1295300</v>
      </c>
      <c r="AI20" s="8">
        <f t="array" ref="AI20">AH20/INDEX(Exch_rates,MATCH($A20,Exch_regions2,0),MATCH(AH$1,Exch_months2,0))</f>
        <v>58.364373685791534</v>
      </c>
      <c r="AJ20" s="7">
        <v>1225304.1666666667</v>
      </c>
      <c r="AK20" s="8">
        <f t="array" ref="AK20">AJ20/INDEX(Exch_rates,MATCH($A20,Exch_regions2,0),MATCH(AJ$1,Exch_months2,0))</f>
        <v>54.721436546334203</v>
      </c>
      <c r="AL20" s="7">
        <v>1278239.5833333333</v>
      </c>
      <c r="AM20" s="8">
        <f t="array" ref="AM20">AL20/INDEX(Exch_rates,MATCH($A20,Exch_regions2,0),MATCH(AL$1,Exch_months2,0))</f>
        <v>57.197045969810866</v>
      </c>
      <c r="AN20" s="7">
        <v>1218716.6666666667</v>
      </c>
      <c r="AO20" s="8">
        <f t="array" ref="AO20">AN20/INDEX(Exch_rates,MATCH($A20,Exch_regions2,0),MATCH(AN$1,Exch_months2,0))</f>
        <v>54.300735911126303</v>
      </c>
      <c r="AP20" s="7">
        <v>1265262.5</v>
      </c>
      <c r="AQ20" s="8">
        <f t="array" ref="AQ20">AP20/INDEX(Exch_rates,MATCH($A20,Exch_regions2,0),MATCH(AP$1,Exch_months2,0))</f>
        <v>56.166073555632828</v>
      </c>
      <c r="AR20" s="7">
        <v>1228650</v>
      </c>
      <c r="AS20" s="8">
        <f t="array" ref="AS20">AR20/INDEX(Exch_rates,MATCH($A20,Exch_regions2,0),MATCH(AR$1,Exch_months2,0))</f>
        <v>54.709601769254746</v>
      </c>
      <c r="AT20" s="7">
        <v>1257818.75</v>
      </c>
      <c r="AU20" s="8">
        <f t="array" ref="AU20">AT20/INDEX(Exch_rates,MATCH($A20,Exch_regions2,0),MATCH(AT$1,Exch_months2,0))</f>
        <v>55.975616539959212</v>
      </c>
      <c r="AV20" s="7">
        <v>1193415</v>
      </c>
      <c r="AW20" s="8">
        <f t="array" ref="AW20">AV20/INDEX(Exch_rates,MATCH($A20,Exch_regions2,0),MATCH(AV$1,Exch_months2,0))</f>
        <v>53.190387758134001</v>
      </c>
      <c r="AX20" s="7">
        <v>1180237.5</v>
      </c>
      <c r="AY20" s="8">
        <f t="array" ref="AY20">AX20/INDEX(Exch_rates,MATCH($A20,Exch_regions2,0),MATCH(AX$1,Exch_months2,0))</f>
        <v>55.475323149236196</v>
      </c>
      <c r="AZ20" s="7">
        <v>1175550</v>
      </c>
      <c r="BA20" s="8">
        <f t="array" ref="BA20">AZ20/INDEX(Exch_rates,MATCH($A20,Exch_regions2,0),MATCH(AZ$1,Exch_months2,0))</f>
        <v>66.434020909861545</v>
      </c>
      <c r="BB20" s="7">
        <v>1102843.75</v>
      </c>
      <c r="BC20" s="8">
        <f t="array" ref="BC20">BB20/INDEX(Exch_rates,MATCH($A20,Exch_regions2,0),MATCH(BB$1,Exch_months2,0))</f>
        <v>69.343070474194391</v>
      </c>
      <c r="BD20" s="7">
        <v>1060966.6666666667</v>
      </c>
      <c r="BE20" s="8">
        <f t="array" ref="BE20">BD20/INDEX(Exch_rates,MATCH($A20,Exch_regions2,0),MATCH(BD$1,Exch_months2,0))</f>
        <v>61.81888807963098</v>
      </c>
      <c r="BF20" s="7">
        <v>1093156.25</v>
      </c>
      <c r="BG20" s="8">
        <f t="array" ref="BG20">BF20/INDEX(Exch_rates,MATCH($A20,Exch_regions2,0),MATCH(BF$1,Exch_months2,0))</f>
        <v>59.92633622658748</v>
      </c>
      <c r="BH20" s="7">
        <v>1133929.1666666667</v>
      </c>
      <c r="BI20" s="8">
        <f t="array" ref="BI20">BH20/INDEX(Exch_rates,MATCH($A20,Exch_regions2,0),MATCH(BH$1,Exch_months2,0))</f>
        <v>60.049205648720218</v>
      </c>
      <c r="BJ20" s="7">
        <v>1213633.3333333333</v>
      </c>
      <c r="BK20" s="8">
        <f t="array" ref="BK20">BJ20/INDEX(Exch_rates,MATCH($A20,Exch_regions2,0),MATCH(BJ$1,Exch_months2,0))</f>
        <v>63.078655578655578</v>
      </c>
      <c r="BL20" s="7">
        <v>1124179.1666666667</v>
      </c>
      <c r="BM20" s="8">
        <f t="array" ref="BM20">BL20/INDEX(Exch_rates,MATCH($A20,Exch_regions2,0),MATCH(BL$1,Exch_months2,0))</f>
        <v>57.71187165775401</v>
      </c>
      <c r="BN20" s="7">
        <v>1089933.3333333333</v>
      </c>
      <c r="BO20" s="8">
        <f t="array" ref="BO20">BN20/INDEX(Exch_rates,MATCH($A20,Exch_regions2,0),MATCH(BN$1,Exch_months2,0))</f>
        <v>54.89926124916051</v>
      </c>
      <c r="BP20" s="7">
        <v>1247572.9166666667</v>
      </c>
      <c r="BQ20" s="8">
        <f t="array" ref="BQ20">BP20/INDEX(Exch_rates,MATCH($A20,Exch_regions2,0),MATCH(BP$1,Exch_months2,0))</f>
        <v>59.408234126984134</v>
      </c>
      <c r="BR20" s="7">
        <v>1158187.5</v>
      </c>
      <c r="BS20" s="8">
        <f t="array" ref="BS20">BR20/INDEX(Exch_rates,MATCH($A20,Exch_regions2,0),MATCH(BR$1,Exch_months2,0))</f>
        <v>55.058710275486675</v>
      </c>
      <c r="BT20" s="7">
        <v>1166883.3333333333</v>
      </c>
      <c r="BU20" s="8">
        <f t="array" ref="BU20">BT20/INDEX(Exch_rates,MATCH($A20,Exch_regions2,0),MATCH(BT$1,Exch_months2,0))</f>
        <v>56.362099500885527</v>
      </c>
      <c r="BV20" s="7">
        <v>1182781.25</v>
      </c>
      <c r="BW20" s="8">
        <f t="array" ref="BW20">BV20/INDEX(Exch_rates,MATCH($A20,Exch_regions2,0),MATCH(BV$1,Exch_months2,0))</f>
        <v>59.200729927007295</v>
      </c>
      <c r="BX20" s="7">
        <v>1179812.5</v>
      </c>
      <c r="BY20" s="8">
        <f t="array" ref="BY20">BX20/INDEX(Exch_rates,MATCH($A20,Exch_regions2,0),MATCH(BX$1,Exch_months2,0))</f>
        <v>63.119705751226036</v>
      </c>
      <c r="BZ20" s="7">
        <v>1182083.3333333333</v>
      </c>
      <c r="CA20" s="8">
        <f t="array" ref="CA20">BZ20/INDEX(Exch_rates,MATCH($A20,Exch_regions2,0),MATCH(BZ$1,Exch_months2,0))</f>
        <v>62.249859570285075</v>
      </c>
      <c r="CB20" s="7">
        <v>1253312.5</v>
      </c>
      <c r="CC20" s="8">
        <f t="array" ref="CC20">CB20/INDEX(Exch_rates,MATCH($A20,Exch_regions2,0),MATCH(CB$1,Exch_months2,0))</f>
        <v>63.059748427672957</v>
      </c>
      <c r="CD20" s="7">
        <v>1262166.6666666667</v>
      </c>
      <c r="CE20" s="8">
        <f t="array" ref="CE20">CD20/INDEX(Exch_rates,MATCH($A20,Exch_regions2,0),MATCH(CD$1,Exch_months2,0))</f>
        <v>62.509286009079652</v>
      </c>
      <c r="CF20" s="7">
        <v>1424975</v>
      </c>
      <c r="CG20" s="8">
        <f t="array" ref="CG20">CF20/INDEX(Exch_rates,MATCH($A20,Exch_regions2,0),MATCH(CF$1,Exch_months2,0))</f>
        <v>70.023341523341529</v>
      </c>
      <c r="CH20" s="7">
        <v>1411239.5833333333</v>
      </c>
      <c r="CI20" s="8">
        <f t="array" ref="CI20">CH20/INDEX(Exch_rates,MATCH($A20,Exch_regions2,0),MATCH(CH$1,Exch_months2,0))</f>
        <v>68.882957087655072</v>
      </c>
      <c r="CJ20" s="7">
        <v>1403506.25</v>
      </c>
      <c r="CK20" s="8">
        <f t="array" ref="CK20">CJ20/INDEX(Exch_rates,MATCH($A20,Exch_regions2,0),MATCH(CJ$1,Exch_months2,0))</f>
        <v>68.172738312082572</v>
      </c>
      <c r="CL20" s="7">
        <v>1451971.6666666667</v>
      </c>
      <c r="CM20" s="8">
        <f t="array" ref="CM20">CL20/INDEX(Exch_rates,MATCH($A20,Exch_regions2,0),MATCH(CL$1,Exch_months2,0))</f>
        <v>69.650063959066202</v>
      </c>
      <c r="CN20" s="7">
        <v>1411447.9166666667</v>
      </c>
      <c r="CO20" s="8">
        <f t="array" ref="CO20">CN20/INDEX(Exch_rates,MATCH($A20,Exch_regions2,0),MATCH(CN$1,Exch_months2,0))</f>
        <v>66.146118097320951</v>
      </c>
      <c r="CP20" s="7">
        <v>1443381.25</v>
      </c>
      <c r="CQ20" s="8">
        <f t="array" ref="CQ20">CP20/INDEX(Exch_rates,MATCH($A20,Exch_regions2,0),MATCH(CP$1,Exch_months2,0))</f>
        <v>67.629436570223731</v>
      </c>
      <c r="CR20" s="7">
        <v>1404075</v>
      </c>
      <c r="CS20" s="8">
        <f t="array" ref="CS20">CR20/INDEX(Exch_rates,MATCH($A20,Exch_regions2,0),MATCH(CR$1,Exch_months2,0))</f>
        <v>65.941717023075228</v>
      </c>
      <c r="CT20" s="7">
        <v>1352593.75</v>
      </c>
      <c r="CU20" s="8">
        <f t="array" ref="CU20">CT20/INDEX(Exch_rates,MATCH($A20,Exch_regions2,0),MATCH(CT$1,Exch_months2,0))</f>
        <v>61.891801715919918</v>
      </c>
      <c r="CV20" s="7">
        <v>1427656.25</v>
      </c>
      <c r="CW20" s="8">
        <f t="array" ref="CW20">CV20/INDEX(Exch_rates,MATCH($A20,Exch_regions2,0),MATCH(CV$1,Exch_months2,0))</f>
        <v>64.044392523364479</v>
      </c>
      <c r="CX20" s="7">
        <v>1396631.25</v>
      </c>
      <c r="CY20" s="8">
        <f t="array" ref="CY20">CX20/INDEX(Exch_rates,MATCH($A20,Exch_regions2,0),MATCH(CX$1,Exch_months2,0))</f>
        <v>63.387197428139189</v>
      </c>
      <c r="CZ20" s="7">
        <v>1384489.5833333333</v>
      </c>
      <c r="DA20" s="8">
        <f t="array" ref="DA20">CZ20/INDEX(Exch_rates,MATCH($A20,Exch_regions2,0),MATCH(CZ$1,Exch_months2,0))</f>
        <v>62.038368185212839</v>
      </c>
      <c r="DB20" s="7">
        <v>1419106.25</v>
      </c>
      <c r="DC20" s="8">
        <f t="array" ref="DC20">DB20/INDEX(Exch_rates,MATCH($A20,Exch_regions2,0),MATCH(DB$1,Exch_months2,0))</f>
        <v>63.024703923019985</v>
      </c>
      <c r="DD20" s="7">
        <v>1372560.4166666667</v>
      </c>
      <c r="DE20" s="8">
        <f t="array" ref="DE20">DD20/INDEX(Exch_rates,MATCH($A20,Exch_regions2,0),MATCH(DD$1,Exch_months2,0))</f>
        <v>61.688108614232213</v>
      </c>
      <c r="DF20" s="7">
        <v>1349579.1666666667</v>
      </c>
      <c r="DG20" s="8">
        <f t="array" ref="DG20">DF20/INDEX(Exch_rates,MATCH($A20,Exch_regions2,0),MATCH(DF$1,Exch_months2,0))</f>
        <v>60.33885991058122</v>
      </c>
      <c r="DH20" s="7">
        <v>1323525</v>
      </c>
      <c r="DI20" s="8">
        <f t="array" ref="DI20">DH20/INDEX(Exch_rates,MATCH($A20,Exch_regions2,0),MATCH(DH$1,Exch_months2,0))</f>
        <v>59.29771505376344</v>
      </c>
      <c r="DJ20" s="7">
        <v>1319895.8333333333</v>
      </c>
      <c r="DK20" s="8">
        <f t="array" ref="DK20">DJ20/INDEX(Exch_rates,MATCH($A20,Exch_regions2,0),MATCH(DJ$1,Exch_months2,0))</f>
        <v>59.825306893295561</v>
      </c>
      <c r="DL20" s="7">
        <v>1299166.6666666667</v>
      </c>
      <c r="DM20" s="8">
        <f t="array" ref="DM20">DL20/INDEX(Exch_rates,MATCH($A20,Exch_regions2,0),MATCH(DL$1,Exch_months2,0))</f>
        <v>57.76213412374954</v>
      </c>
      <c r="DN20" s="7">
        <v>1273791.6666666667</v>
      </c>
      <c r="DO20" s="8">
        <f t="array" ref="DO20">DN20/INDEX(Exch_rates,MATCH($A20,Exch_regions2,0),MATCH(DN$1,Exch_months2,0))</f>
        <v>56.612962962962968</v>
      </c>
      <c r="DP20" s="7">
        <v>1279487.5</v>
      </c>
      <c r="DQ20" s="8">
        <f t="array" ref="DQ20">DP20/INDEX(Exch_rates,MATCH($A20,Exch_regions2,0),MATCH(DP$1,Exch_months2,0))</f>
        <v>56.588200172486232</v>
      </c>
      <c r="DR20" s="7">
        <v>1254583.3333333333</v>
      </c>
      <c r="DS20" s="8">
        <f t="array" ref="DS20">DR20/INDEX(Exch_rates,MATCH($A20,Exch_regions2,0),MATCH(DR$1,Exch_months2,0))</f>
        <v>55.630279426219204</v>
      </c>
      <c r="DT20" s="7">
        <v>1267050</v>
      </c>
      <c r="DU20" s="8">
        <f t="array" ref="DU20">DT20/INDEX(Exch_rates,MATCH($A20,Exch_regions2,0),MATCH(DT$1,Exch_months2,0))</f>
        <v>56.2362688168066</v>
      </c>
      <c r="DV20" s="7">
        <v>1192358.3333333333</v>
      </c>
      <c r="DW20" s="8">
        <f t="array" ref="DW20">DV20/INDEX(Exch_rates,MATCH($A20,Exch_regions2,0),MATCH(DV$1,Exch_months2,0))</f>
        <v>53.147240175321294</v>
      </c>
      <c r="DX20" s="7">
        <v>1261702.0833333333</v>
      </c>
      <c r="DY20" s="8">
        <f t="array" ref="DY20">DX20/INDEX(Exch_rates,MATCH($A20,Exch_regions2,0),MATCH(DX$1,Exch_months2,0))</f>
        <v>55.614255803702612</v>
      </c>
      <c r="DZ20" s="7">
        <v>1292485.8333333333</v>
      </c>
      <c r="EA20" s="8">
        <f t="array" ref="EA20">DZ20/INDEX(Exch_rates,MATCH($A20,Exch_regions2,0),MATCH(DZ$1,Exch_months2,0))</f>
        <v>56.227631960556835</v>
      </c>
      <c r="EB20" s="7">
        <v>1340570.8333333333</v>
      </c>
      <c r="EC20" s="8">
        <f t="array" ref="EC20">EB20/INDEX(Exch_rates,MATCH($A20,Exch_regions2,0),MATCH(EB$1,Exch_months2,0))</f>
        <v>59.295429413932915</v>
      </c>
      <c r="ED20" s="7">
        <v>1320133.3333333333</v>
      </c>
      <c r="EE20" s="8">
        <f t="array" ref="EE20">ED20/INDEX(Exch_rates,MATCH($A20,Exch_regions2,0),MATCH(ED$1,Exch_months2,0))</f>
        <v>57.768409997593217</v>
      </c>
      <c r="EF20" s="7">
        <v>1243504.1666666667</v>
      </c>
      <c r="EG20" s="8">
        <f t="array" ref="EG20">EF20/INDEX(Exch_rates,MATCH($A20,Exch_regions2,0),MATCH(EF$1,Exch_months2,0))</f>
        <v>54.109313355767007</v>
      </c>
      <c r="EH20" s="7">
        <v>1287620.8333333333</v>
      </c>
      <c r="EI20" s="8">
        <f t="array" ref="EI20">EH20/INDEX(Exch_rates,MATCH($A20,Exch_regions2,0),MATCH(EH$1,Exch_months2,0))</f>
        <v>55.590753732685734</v>
      </c>
      <c r="EJ20" s="7">
        <v>1328979.1666666667</v>
      </c>
      <c r="EK20" s="8">
        <f t="array" ref="EK20">EJ20/INDEX(Exch_rates,MATCH($A20,Exch_regions2,0),MATCH(EJ$1,Exch_months2,0))</f>
        <v>57.616368970201457</v>
      </c>
      <c r="EL20" s="7">
        <v>1473962.5</v>
      </c>
      <c r="EM20" s="8">
        <f t="array" ref="EM20">EL20/INDEX(Exch_rates,MATCH($A20,Exch_regions2,0),MATCH(EL$1,Exch_months2,0))</f>
        <v>62.754921745942546</v>
      </c>
      <c r="EN20" s="7">
        <v>1591533.3333333333</v>
      </c>
      <c r="EO20" s="8">
        <f t="array" ref="EO20">EN20/INDEX(Exch_rates,MATCH($A20,Exch_regions2,0),MATCH(EN$1,Exch_months2,0))</f>
        <v>67.271574498062705</v>
      </c>
      <c r="EP20" s="7">
        <v>1753973.3333333333</v>
      </c>
      <c r="EQ20" s="8">
        <f t="array" ref="EQ20">EP20/INDEX(Exch_rates,MATCH($A20,Exch_regions2,0),MATCH(EP$1,Exch_months2,0))</f>
        <v>74.111549295774637</v>
      </c>
      <c r="ER20" s="7">
        <v>1810291.6666666667</v>
      </c>
      <c r="ES20" s="8">
        <f t="array" ref="ES20">ER20/INDEX(Exch_rates,MATCH($A20,Exch_regions2,0),MATCH(ER$1,Exch_months2,0))</f>
        <v>91.198572628043664</v>
      </c>
      <c r="ET20" s="7">
        <v>1776697.9166666667</v>
      </c>
      <c r="EU20" s="8">
        <f t="array" ref="EU20">ET20/INDEX(Exch_rates,MATCH($A20,Exch_regions2,0),MATCH(ET$1,Exch_months2,0))</f>
        <v>81.593474933027181</v>
      </c>
      <c r="EV20" s="7">
        <v>1806072.9166666667</v>
      </c>
      <c r="EW20" s="8">
        <f t="array" ref="EW20">EV20/INDEX(Exch_rates,MATCH($A20,Exch_regions2,0),MATCH(EV$1,Exch_months2,0))</f>
        <v>80.808631618195378</v>
      </c>
      <c r="EX20" s="19">
        <v>1841550</v>
      </c>
      <c r="EY20" s="8">
        <f t="array" ref="EY20">EX20/INDEX(Exch_rates,MATCH($A20,Exch_regions2,0),MATCH(EX$1,Exch_months2,0))</f>
        <v>82.187592978280264</v>
      </c>
      <c r="EZ20" s="19">
        <v>1882677.0833333333</v>
      </c>
      <c r="FA20" s="8">
        <f t="array" ref="FA20">EZ20/INDEX(Exch_rates,MATCH($A20,Exch_regions2,0),MATCH(EZ$1,Exch_months2,0))</f>
        <v>84.583021340321977</v>
      </c>
      <c r="FB20" s="19">
        <v>1961975</v>
      </c>
      <c r="FC20" s="8">
        <f t="array" ref="FC20">FB20/INDEX(Exch_rates,MATCH($A20,Exch_regions2,0),MATCH(FB$1,Exch_months2,0))</f>
        <v>87.224733254297576</v>
      </c>
      <c r="FD20" s="19">
        <v>1835077.0833333333</v>
      </c>
      <c r="FE20" s="8">
        <f t="array" ref="FE20">FD20/INDEX(Exch_rates,MATCH($A20,Exch_regions2,0),MATCH(FD$1,Exch_months2,0))</f>
        <v>80.870088138082991</v>
      </c>
      <c r="FF20" s="19">
        <v>1815377.0833333333</v>
      </c>
      <c r="FG20" s="8">
        <f t="array" ref="FG20">FF20/INDEX(Exch_rates,MATCH($A20,Exch_regions2,0),MATCH(FF$1,Exch_months2,0))</f>
        <v>79.650914076782442</v>
      </c>
      <c r="FH20" s="19">
        <v>1801045.8333333333</v>
      </c>
      <c r="FI20" s="8">
        <f t="array" ref="FI20">FH20/INDEX(Exch_rates,MATCH($A20,Exch_regions2,0),MATCH(FH$1,Exch_months2,0))</f>
        <v>78.739981055085977</v>
      </c>
      <c r="FJ20" s="19">
        <v>1660322.9166666667</v>
      </c>
      <c r="FK20" s="8">
        <f t="array" ref="FK20">FJ20/INDEX(Exch_rates,MATCH($A20,Exch_regions2,0),MATCH(FJ$1,Exch_months2,0))</f>
        <v>72.476809748999642</v>
      </c>
      <c r="FL20" s="19">
        <v>1603208.3333333333</v>
      </c>
      <c r="FM20" s="8">
        <f t="array" ref="FM20">FL20/INDEX(Exch_rates,MATCH($A20,Exch_regions2,0),MATCH(FL$1,Exch_months2,0))</f>
        <v>69.932751726644852</v>
      </c>
      <c r="FN20" s="19">
        <v>1751233.3333333333</v>
      </c>
      <c r="FO20" s="8">
        <f t="array" ref="FO20">FN20/INDEX(Exch_rates,MATCH($A20,Exch_regions2,0),MATCH(FN$1,Exch_months2,0))</f>
        <v>76.306463326071167</v>
      </c>
      <c r="FP20" s="19">
        <v>1731427.0833333333</v>
      </c>
      <c r="FQ20" s="8">
        <f t="array" ref="FQ20">FP20/INDEX(Exch_rates,MATCH($A20,Exch_regions2,0),MATCH(FP$1,Exch_months2,0))</f>
        <v>75.443445896877265</v>
      </c>
      <c r="FR20" s="19">
        <v>1671302.0833333333</v>
      </c>
      <c r="FS20" s="8">
        <f t="array" ref="FS20">FR20/INDEX(Exch_rates,MATCH($A20,Exch_regions2,0),MATCH(FR$1,Exch_months2,0))</f>
        <v>72.718002175489488</v>
      </c>
      <c r="FT20" s="19">
        <v>1622308.3333333333</v>
      </c>
      <c r="FU20" s="8">
        <f t="array" ref="FU20">FT20/INDEX(Exch_rates,MATCH($A20,Exch_regions2,0),MATCH(FT$1,Exch_months2,0))</f>
        <v>71.024078803356431</v>
      </c>
      <c r="FV20" s="19">
        <v>1568312.5</v>
      </c>
      <c r="FW20" s="8">
        <f t="array" ref="FW20">FV20/INDEX(Exch_rates,MATCH($A20,Exch_regions2,0),MATCH(FV$1,Exch_months2,0))</f>
        <v>68.014998192988799</v>
      </c>
      <c r="FX20" s="19">
        <v>1592525</v>
      </c>
      <c r="FY20" s="8">
        <f t="array" ref="FY20">FX20/INDEX(Exch_rates,MATCH($A20,Exch_regions2,0),MATCH(FX$1,Exch_months2,0))</f>
        <v>68.594041636755207</v>
      </c>
      <c r="FZ20" s="19">
        <v>1496868.75</v>
      </c>
      <c r="GA20" s="8">
        <f t="array" ref="GA20">FZ20/INDEX(Exch_rates,MATCH($A20,Exch_regions2,0),MATCH(FZ$1,Exch_months2,0))</f>
        <v>63.368464686375496</v>
      </c>
      <c r="GB20" s="19">
        <v>1424335.4166666667</v>
      </c>
      <c r="GC20" s="8">
        <f t="array" ref="GC20">GB20/INDEX(Exch_rates,MATCH($A20,Exch_regions2,0),MATCH(GB$1,Exch_months2,0))</f>
        <v>60.098540787623072</v>
      </c>
      <c r="GD20" s="19">
        <v>1403254.1666666667</v>
      </c>
      <c r="GE20" s="8">
        <f t="array" ref="GE20">GD20/INDEX(Exch_rates,MATCH($A20,Exch_regions2,0),MATCH(GD$1,Exch_months2,0))</f>
        <v>58.276288103214384</v>
      </c>
      <c r="GF20" s="19">
        <v>1410007.0833333333</v>
      </c>
      <c r="GG20" s="8">
        <f t="array" ref="GG20">GF20/INDEX(Exch_rates,MATCH($A20,Exch_regions2,0),MATCH(GF$1,Exch_months2,0))</f>
        <v>58.466085003455419</v>
      </c>
      <c r="GH20" s="19">
        <v>1445158.3333333333</v>
      </c>
      <c r="GI20" s="8">
        <f t="array" ref="GI20">GH20/INDEX(Exch_rates,MATCH($A20,Exch_regions2,0),MATCH(GH$1,Exch_months2,0))</f>
        <v>59.390068493150686</v>
      </c>
      <c r="GJ20" s="19">
        <v>1451245</v>
      </c>
      <c r="GK20" s="8">
        <f t="array" ref="GK20">GJ20/INDEX(Exch_rates,MATCH($A20,Exch_regions2,0),MATCH(GJ$1,Exch_months2,0))</f>
        <v>59.804052197802193</v>
      </c>
      <c r="GL20" s="19">
        <v>1516633.3333333333</v>
      </c>
      <c r="GM20" s="8">
        <f t="array" ref="GM20">GL20/INDEX(Exch_rates,MATCH($A20,Exch_regions2,0),MATCH(GL$1,Exch_months2,0))</f>
        <v>62.455730954015102</v>
      </c>
      <c r="GN20" s="19">
        <v>1559500</v>
      </c>
      <c r="GO20" s="8">
        <f t="array" ref="GO20">GN20/INDEX(Exch_rates,MATCH($A20,Exch_regions2,0),MATCH(GN$1,Exch_months2,0))</f>
        <v>64.30927835051547</v>
      </c>
      <c r="GP20" s="19">
        <v>1576833.3333333333</v>
      </c>
      <c r="GQ20" s="8">
        <f t="array" ref="GQ20">GP20/INDEX(Exch_rates,MATCH($A20,Exch_regions2,0),MATCH(GP$1,Exch_months2,0))</f>
        <v>64.890260631001368</v>
      </c>
      <c r="GR20" s="19">
        <v>1526252.0833333333</v>
      </c>
      <c r="GS20" s="8">
        <f t="array" ref="GS20">GR20/INDEX(Exch_rates,MATCH($A20,Exch_regions2,0),MATCH(GR$1,Exch_months2,0))</f>
        <v>62.757075794956137</v>
      </c>
      <c r="GT20" s="19">
        <v>1555437.5</v>
      </c>
      <c r="GU20" s="8">
        <f t="array" ref="GU20">GT20/INDEX(Exch_rates,MATCH($A20,Exch_regions2,0),MATCH(GT$1,Exch_months2,0))</f>
        <v>64.053706245710373</v>
      </c>
      <c r="GV20" s="19">
        <v>1558250</v>
      </c>
      <c r="GW20" s="8">
        <f t="array" ref="GW20">GV20/INDEX(Exch_rates,MATCH($A20,Exch_regions2,0),MATCH(GV$1,Exch_months2,0))</f>
        <v>64.16952642415923</v>
      </c>
      <c r="GX20" s="19">
        <v>1586002.0833333333</v>
      </c>
      <c r="GY20" s="8">
        <f t="array" ref="GY20">GX20/INDEX(Exch_rates,MATCH($A20,Exch_regions2,0),MATCH(GX$1,Exch_months2,0))</f>
        <v>65.272052266959321</v>
      </c>
      <c r="GZ20" s="19">
        <v>1608458.3333333333</v>
      </c>
      <c r="HA20" s="8">
        <f t="array" ref="HA20">GZ20/INDEX(Exch_rates,MATCH($A20,Exch_regions2,0),MATCH(GZ$1,Exch_months2,0))</f>
        <v>65.495419070240928</v>
      </c>
      <c r="HB20" s="19">
        <v>1620604.1666666667</v>
      </c>
      <c r="HC20" s="8">
        <f t="array" ref="HC20">HB20/INDEX(Exch_rates,MATCH($A20,Exch_regions2,0),MATCH(HB$1,Exch_months2,0))</f>
        <v>65.922881355932205</v>
      </c>
      <c r="HD20" s="19">
        <v>1672562.5</v>
      </c>
      <c r="HE20" s="8">
        <f t="array" ref="HE20">HD20/INDEX(Exch_rates,MATCH($A20,Exch_regions2,0),MATCH(HD$1,Exch_months2,0))</f>
        <v>67.898342354533156</v>
      </c>
      <c r="HF20" s="19">
        <v>1701250</v>
      </c>
      <c r="HG20" s="8">
        <f t="array" ref="HG20">HF20/INDEX(Exch_rates,MATCH($A20,Exch_regions2,0),MATCH(HF$1,Exch_months2,0))</f>
        <v>68.830074173971681</v>
      </c>
      <c r="HH20" s="19">
        <v>1650729.1666666667</v>
      </c>
      <c r="HI20" s="8">
        <f t="array" ref="HI20">HH20/INDEX(Exch_rates,MATCH($A20,Exch_regions2,0),MATCH(HH$1,Exch_months2,0))</f>
        <v>66.728481149109342</v>
      </c>
      <c r="HJ20" s="19">
        <v>1620545.8333333333</v>
      </c>
      <c r="HK20" s="8">
        <f t="array" ref="HK20">HJ20/INDEX(Exch_rates,MATCH($A20,Exch_regions2,0),MATCH(HJ$1,Exch_months2,0))</f>
        <v>66.010013577732522</v>
      </c>
      <c r="HL20" s="19">
        <v>1614056.25</v>
      </c>
      <c r="HM20" s="8">
        <f t="array" ref="HM20">HL20/INDEX(Exch_rates,MATCH($A20,Exch_regions2,0),MATCH(HL$1,Exch_months2,0))</f>
        <v>65.523257780784846</v>
      </c>
      <c r="HN20" s="8">
        <v>1517529.1666666667</v>
      </c>
      <c r="HO20" s="8">
        <f t="array" ref="HO20">HN20/INDEX(Exch_rates,MATCH($A20,Exch_regions2,0),MATCH(HN$1,Exch_months2,0))</f>
        <v>61.268925375142999</v>
      </c>
      <c r="HP20" s="8">
        <v>1600537.5</v>
      </c>
      <c r="HQ20" s="8">
        <f t="array" ref="HQ20">HP20/INDEX(Exch_rates,MATCH($A20,Exch_regions2,0),MATCH(HP$1,Exch_months2,0))</f>
        <v>64.214142427281843</v>
      </c>
      <c r="HR20" s="8">
        <v>1719620.8333333333</v>
      </c>
      <c r="HS20" s="8">
        <f t="array" ref="HS20">HR20/INDEX(Exch_rates,MATCH($A20,Exch_regions2,0),MATCH(HR$1,Exch_months2,0))</f>
        <v>68.6018949468085</v>
      </c>
      <c r="HT20" s="8">
        <v>1633439.5833333333</v>
      </c>
      <c r="HU20" s="8">
        <f t="array" ref="HU20">HT20/INDEX(Exch_rates,MATCH($A20,Exch_regions2,0),MATCH(HT$1,Exch_months2,0))</f>
        <v>64.705197866187788</v>
      </c>
      <c r="HV20" s="8">
        <v>1678826.25</v>
      </c>
      <c r="HW20" s="8">
        <f t="array" ref="HW20">HV20/INDEX(Exch_rates,MATCH($A20,Exch_regions2,0),MATCH(HV$1,Exch_months2,0))</f>
        <v>66.20760539495997</v>
      </c>
      <c r="HX20" s="8">
        <v>1699133.3333333333</v>
      </c>
      <c r="HY20" s="8">
        <f t="array" ref="HY20">HX20/INDEX(Exch_rates,MATCH($A20,Exch_regions2,0),MATCH(HX$1,Exch_months2,0))</f>
        <v>67.425925925925924</v>
      </c>
      <c r="HZ20" s="8">
        <v>1726529.1666666667</v>
      </c>
      <c r="IA20" s="8">
        <f t="array" ref="IA20">HZ20/INDEX(Exch_rates,MATCH($A20,Exch_regions2,0),MATCH(HZ$1,Exch_months2,0))</f>
        <v>68.876577439129804</v>
      </c>
      <c r="IB20" s="8">
        <v>1689660.4166666667</v>
      </c>
      <c r="IC20" s="8">
        <f t="array" ref="IC20">IB20/INDEX(Exch_rates,MATCH($A20,Exch_regions2,0),MATCH(IB$1,Exch_months2,0))</f>
        <v>67.317148074369186</v>
      </c>
      <c r="ID20" s="8">
        <v>1662356.25</v>
      </c>
      <c r="IE20" s="8">
        <f t="array" ref="IE20">ID20/INDEX(Exch_rates,MATCH($A20,Exch_regions2,0),MATCH(ID$1,Exch_months2,0))</f>
        <v>66.163432835820899</v>
      </c>
      <c r="IF20" s="8">
        <v>1722212.5</v>
      </c>
      <c r="IG20" s="8">
        <f t="array" ref="IG20">IF20/INDEX(Exch_rates,MATCH($A20,Exch_regions2,0),MATCH(IF$1,Exch_months2,0))</f>
        <v>68.228953449983493</v>
      </c>
      <c r="IH20" s="8">
        <v>1737866.6666666667</v>
      </c>
      <c r="II20" s="8">
        <f t="array" ref="II20">IH20/INDEX(Exch_rates,MATCH($A20,Exch_regions2,0),MATCH(IH$1,Exch_months2,0))</f>
        <v>69.031446540880509</v>
      </c>
      <c r="IJ20" s="8">
        <v>1766300</v>
      </c>
      <c r="IK20" s="8">
        <f t="array" ref="IK20">IJ20/INDEX(Exch_rates,MATCH($A20,Exch_regions2,0),MATCH(IJ$1,Exch_months2,0))</f>
        <v>70.044943820224717</v>
      </c>
      <c r="IL20" s="8">
        <v>1750808.3333333333</v>
      </c>
      <c r="IM20" s="8">
        <f t="array" ref="IM20">IL20/INDEX(Exch_rates,MATCH($A20,Exch_regions2,0),MATCH(IL$1,Exch_months2,0))</f>
        <v>69.165459573347377</v>
      </c>
      <c r="IN20" s="8">
        <v>1811825</v>
      </c>
      <c r="IO20" s="8">
        <f t="array" ref="IO20">IN20/INDEX(Exch_rates,MATCH($A20,Exch_regions2,0),MATCH(IN$1,Exch_months2,0))</f>
        <v>71.874049586776863</v>
      </c>
      <c r="IP20" s="8">
        <v>1793536.6666666667</v>
      </c>
      <c r="IQ20" s="8">
        <f t="array" ref="IQ20">IP20/INDEX(Exch_rates,MATCH($A20,Exch_regions2,0),MATCH(IP$1,Exch_months2,0))</f>
        <v>70.371566832330629</v>
      </c>
      <c r="IR20" s="8">
        <v>1743000</v>
      </c>
      <c r="IS20" s="8">
        <f t="array" ref="IS20">IR20/INDEX(Exch_rates,MATCH($A20,Exch_regions2,0),MATCH(IR$1,Exch_months2,0))</f>
        <v>69.212442091330246</v>
      </c>
      <c r="IT20" s="8">
        <v>1899866.6666666667</v>
      </c>
      <c r="IU20" s="8">
        <f t="array" ref="IU20">IT20/INDEX(Exch_rates,MATCH($A20,Exch_regions2,0),MATCH(IT$1,Exch_months2,0))</f>
        <v>75.416473701620902</v>
      </c>
      <c r="IV20" s="35">
        <v>1757400</v>
      </c>
      <c r="IW20" s="8">
        <f t="array" ref="IW20">IV20/INDEX(Exch_rates,MATCH($A20,Exch_regions2,0),MATCH(IV$1,Exch_months2,0))</f>
        <v>68.275058275058271</v>
      </c>
      <c r="IX20" s="8">
        <v>1725500</v>
      </c>
      <c r="IY20" s="8">
        <f t="array" ref="IY20">IX20/INDEX(Exch_rates,MATCH($A20,Exch_regions2,0),MATCH(IX$1,Exch_months2,0))</f>
        <v>68.269040553907018</v>
      </c>
      <c r="IZ20" s="8">
        <v>1761895.8333333333</v>
      </c>
      <c r="JA20" s="8">
        <f t="array" ref="JA20">IZ20/INDEX(Exch_rates,MATCH($A20,Exch_regions2,0),MATCH(IZ$1,Exch_months2,0))</f>
        <v>69.502794214332667</v>
      </c>
      <c r="JB20" s="8">
        <v>1847783.3333333333</v>
      </c>
      <c r="JC20" s="8">
        <f t="array" ref="JC20">JB20/INDEX(Exch_rates,MATCH($A20,Exch_regions2,0),MATCH(JB$1,Exch_months2,0))</f>
        <v>72.900447133087837</v>
      </c>
      <c r="JD20" s="8">
        <v>2018754.1666666667</v>
      </c>
      <c r="JE20" s="8">
        <f t="array" ref="JE20">JD20/INDEX(Exch_rates,MATCH($A20,Exch_regions2,0),MATCH(JD$1,Exch_months2,0))</f>
        <v>79.166830065359477</v>
      </c>
      <c r="JF20" s="8">
        <v>2105758.3333333335</v>
      </c>
      <c r="JG20" s="8">
        <f t="array" ref="JG20">JF20/INDEX(Exch_rates,MATCH($A20,Exch_regions2,0),MATCH(JF$1,Exch_months2,0))</f>
        <v>81.835287259537537</v>
      </c>
      <c r="JH20" s="8">
        <v>2186750</v>
      </c>
      <c r="JI20" s="8">
        <f t="array" ref="JI20">JH20/INDEX(Exch_rates,MATCH($A20,Exch_regions2,0),MATCH(JH$1,Exch_months2,0))</f>
        <v>86.347482724580459</v>
      </c>
      <c r="JJ20" s="8">
        <v>2513183.3333333335</v>
      </c>
      <c r="JK20" s="8">
        <f t="array" ref="JK20">JJ20/INDEX(Exch_rates,MATCH($A20,Exch_regions2,0),MATCH(JJ$1,Exch_months2,0))</f>
        <v>98.652927706902204</v>
      </c>
      <c r="JL20" s="8">
        <v>2487391.6666666665</v>
      </c>
      <c r="JM20" s="8">
        <f t="array" ref="JM20">JL20/INDEX(Exch_rates,MATCH($A20,Exch_regions2,0),MATCH(JL$1,Exch_months2,0))</f>
        <v>97.037386215864757</v>
      </c>
      <c r="JN20" s="8">
        <v>2572050</v>
      </c>
      <c r="JO20" s="8">
        <f t="array" ref="JO20">JN20/INDEX(Exch_rates,MATCH($A20,Exch_regions2,0),MATCH(JN$1,Exch_months2,0))</f>
        <v>100.07976653696498</v>
      </c>
      <c r="JP20" s="8">
        <v>2606225</v>
      </c>
      <c r="JQ20" s="8">
        <f t="array" ref="JQ20">JP20/INDEX(Exch_rates,MATCH($A20,Exch_regions2,0),MATCH(JP$1,Exch_months2,0))</f>
        <v>100.62644787644787</v>
      </c>
      <c r="JR20" s="8">
        <v>2693854.1666666665</v>
      </c>
      <c r="JS20" s="8">
        <f t="array" ref="JS20">JR20/INDEX(Exch_rates,MATCH($A20,Exch_regions2,0),MATCH(JR$1,Exch_months2,0))</f>
        <v>104.85322737593252</v>
      </c>
      <c r="JT20" s="8">
        <v>2680313.3333333335</v>
      </c>
      <c r="JU20" s="8">
        <f t="array" ref="JU20">JT20/INDEX(Exch_rates,MATCH($A20,Exch_regions2,0),MATCH(JT$1,Exch_months2,0))</f>
        <v>104.80891553701774</v>
      </c>
      <c r="JV20" s="8">
        <v>2615420.8333333335</v>
      </c>
      <c r="JW20" s="8">
        <f t="array" ref="JW20">JV20/INDEX(Exch_rates,MATCH($A20,Exch_regions2,0),MATCH(JV$1,Exch_months2,0))</f>
        <v>100.59310897435898</v>
      </c>
      <c r="JX20" s="8">
        <v>2604263.3333333335</v>
      </c>
      <c r="JY20" s="8">
        <f t="array" ref="JY20">JX20/INDEX(Exch_rates,MATCH($A20,Exch_regions2,0),MATCH(JX$1,Exch_months2,0))</f>
        <v>99.096778285134462</v>
      </c>
      <c r="JZ20" s="8">
        <v>2543062.5</v>
      </c>
      <c r="KA20" s="8">
        <f t="array" ref="KA20">JZ20/INDEX(Exch_rates,MATCH($A20,Exch_regions2,0),MATCH(JZ$1,Exch_months2,0))</f>
        <v>96.663763066202094</v>
      </c>
      <c r="KB20" s="8">
        <v>2517041.6666666665</v>
      </c>
      <c r="KC20" s="8">
        <f t="array" ref="KC20">KB20/INDEX(Exch_rates,MATCH($A20,Exch_regions2,0),MATCH(KB$1,Exch_months2,0))</f>
        <v>94.389062499999994</v>
      </c>
      <c r="KD20" s="8">
        <v>2394900</v>
      </c>
      <c r="KE20" s="8">
        <f t="array" ref="KE20">KD20/INDEX(Exch_rates,MATCH($A20,Exch_regions2,0),MATCH(KD$1,Exch_months2,0))</f>
        <v>89.428678117998501</v>
      </c>
      <c r="KF20" s="8">
        <v>2376487.5</v>
      </c>
      <c r="KG20" s="8">
        <f t="array" ref="KG20">KF20/INDEX(Exch_rates,MATCH($A20,Exch_regions2,0),MATCH(KF$1,Exch_months2,0))</f>
        <v>91.084569391744282</v>
      </c>
      <c r="KH20" s="8">
        <v>2388783.3333333335</v>
      </c>
      <c r="KI20" s="8">
        <f t="array" ref="KI20">KH20/INDEX(Exch_rates,MATCH($A20,Exch_regions2,0),MATCH(KH$1,Exch_months2,0))</f>
        <v>92.588501291989672</v>
      </c>
      <c r="KJ20" s="8">
        <v>2485808.3333333335</v>
      </c>
      <c r="KK20" s="8">
        <f t="array" ref="KK20">KJ20/INDEX(Exch_rates,MATCH($A20,Exch_regions2,0),MATCH(KJ$1,Exch_months2,0))</f>
        <v>96.162798194713091</v>
      </c>
      <c r="KL20" s="8">
        <v>2332033.3333333335</v>
      </c>
      <c r="KM20" s="8">
        <f t="array" ref="KM20">KL20/INDEX(Exch_rates,MATCH($A20,Exch_regions2,0),MATCH(KL$1,Exch_months2,0))</f>
        <v>90.064238726039221</v>
      </c>
      <c r="KN20" s="8">
        <v>2289962.5</v>
      </c>
      <c r="KO20" s="8">
        <f t="array" ref="KO20">KN20/INDEX(Exch_rates,MATCH($A20,Exch_regions2,0),MATCH(KN$1,Exch_months2,0))</f>
        <v>88.075480769230765</v>
      </c>
      <c r="KP20" s="8">
        <v>2258930</v>
      </c>
      <c r="KQ20" s="8">
        <f t="array" ref="KQ20">KP20/INDEX(Exch_rates,MATCH($A20,Exch_regions2,0),MATCH(KP$1,Exch_months2,0))</f>
        <v>85.5655303030303</v>
      </c>
      <c r="KR20" s="8">
        <v>2137862.5</v>
      </c>
      <c r="KS20" s="8">
        <f t="array" ref="KS20">KR20/INDEX(Exch_rates,MATCH($A20,Exch_regions2,0),MATCH(KR$1,Exch_months2,0))</f>
        <v>80.979640151515156</v>
      </c>
      <c r="KT20" s="8">
        <v>2064383.3333333333</v>
      </c>
      <c r="KU20" s="8">
        <f t="array" ref="KU20">KT20/INDEX(Exch_rates,MATCH($A20,Exch_regions2,0),MATCH(KT$1,Exch_months2,0))</f>
        <v>77.634663357276267</v>
      </c>
      <c r="KV20" s="8">
        <v>2066520</v>
      </c>
      <c r="KW20" s="8">
        <f t="array" ref="KW20">KV20/INDEX(Exch_rates,MATCH($A20,Exch_regions2,0),MATCH(KV$1,Exch_months2,0))</f>
        <v>77.39775280898877</v>
      </c>
      <c r="KX20" s="8">
        <v>2159141.6666666665</v>
      </c>
      <c r="KY20" s="8">
        <f t="array" ref="KY20">KX20/INDEX(Exch_rates,MATCH($A20,Exch_regions2,0),MATCH(KX$1,Exch_months2,0))</f>
        <v>81.222648559856538</v>
      </c>
      <c r="KZ20" s="8">
        <v>2189441.6666666665</v>
      </c>
      <c r="LA20" s="8">
        <f t="array" ref="LA20">KZ20/INDEX(Exch_rates,MATCH($A20,Exch_regions2,0),MATCH(KZ$1,Exch_months2,0))</f>
        <v>82.130754995373493</v>
      </c>
      <c r="LB20" s="8">
        <v>2111361.6666666665</v>
      </c>
      <c r="LC20" s="8">
        <f t="array" ref="LC20">LB20/INDEX(Exch_rates,MATCH($A20,Exch_regions2,0),MATCH(LB$1,Exch_months2,0))</f>
        <v>78.817443133741477</v>
      </c>
      <c r="LD20" s="8">
        <v>2125016.6666666665</v>
      </c>
      <c r="LE20" s="8">
        <f t="array" ref="LE20">LD20/INDEX(Exch_rates,MATCH($A20,Exch_regions2,0),MATCH(LD$1,Exch_months2,0))</f>
        <v>78.949943032644768</v>
      </c>
      <c r="LF20" s="8">
        <v>2103508.3333333335</v>
      </c>
      <c r="LG20" s="8">
        <f t="array" ref="LG20">LF20/INDEX(Exch_rates,MATCH($A20,Exch_regions2,0),MATCH(LF$1,Exch_months2,0))</f>
        <v>78.078331663016726</v>
      </c>
      <c r="LH20" s="8">
        <v>2177266.6666666665</v>
      </c>
      <c r="LI20" s="8">
        <f>LH20/INDEX(Exch_Rate_Data1,MATCH('Food Items CMB_Sorghum'!$A20,Exch_regions1,0),MATCH('Food Items CMB_Sorghum'!LH$1,exch_month4,0))</f>
        <v>81.041713193875779</v>
      </c>
      <c r="LJ20" s="41">
        <v>2169891.6666666665</v>
      </c>
      <c r="LK20" s="8">
        <f>LJ20/INDEX(exch_Rate_Data2,MATCH('Food Items CMB_Sorghum'!$A20,Exch_regions1,0),MATCH('Food Items CMB_Sorghum'!LJ$1,exch_month5,0))</f>
        <v>80.393155743272445</v>
      </c>
      <c r="LL20" s="8">
        <v>2153225</v>
      </c>
      <c r="LM20" s="8">
        <f>LL20/INDEX(exch_Rate_Data3,MATCH('Food Items CMB_Sorghum'!$A20,Exch_regions1,0),MATCH('Food Items CMB_Sorghum'!LL$1,exch_month6,0))</f>
        <v>79.698893289410378</v>
      </c>
      <c r="LN20" s="7">
        <v>2074316.6666666667</v>
      </c>
      <c r="LO20" s="7">
        <f>LN20/INDEX(Exchange_rate4,MATCH('Food Items CMB_Sorghum'!$A20,Exch_regions1,0),MATCH('Food Items CMB_Sorghum'!LN$1,exch_month7,0))</f>
        <v>77.016707920792086</v>
      </c>
      <c r="LP20" s="7">
        <v>1901929.1666666667</v>
      </c>
      <c r="LQ20" s="7">
        <f>LP20/INDEX(Exchange_rate5,MATCH('Food Items CMB_Sorghum'!$A20,Exch_regions1,0),MATCH('Food Items CMB_Sorghum'!LP$1,exch_month8,0))</f>
        <v>70.96750621890547</v>
      </c>
      <c r="LR20" s="7">
        <v>1889520.8333333333</v>
      </c>
      <c r="LS20" s="7">
        <f>LR20/INDEX(Exchange_rate6,MATCH('Food Items CMB_Sorghum'!$A20,Exch_regions1,0),MATCH('Food Items CMB_Sorghum'!LR$1,exch_month9,0))</f>
        <v>70.286829346923085</v>
      </c>
      <c r="LT20" s="7">
        <v>1992120.8333333333</v>
      </c>
      <c r="LU20" s="7">
        <f>LT20/INDEX(Exchange_rate7,MATCH('Food Items CMB_Sorghum'!$A20,Exch_regions1,0),MATCH('Food Items CMB_Sorghum'!LT$1,exch_month10,0))</f>
        <v>73.827825818406424</v>
      </c>
      <c r="LV20" s="7">
        <v>2043962.5</v>
      </c>
      <c r="LW20" s="7">
        <f>LV20/INDEX(exchange_rates8,MATCH('Food Items CMB_Sorghum'!$A20,Exch_regions1,0),MATCH('Food Items CMB_Sorghum'!LV$1,exch_month11,0))</f>
        <v>75.492613111726683</v>
      </c>
      <c r="LX20" s="7">
        <v>2069750</v>
      </c>
      <c r="LY20" s="7">
        <f>LX20/INDEX(exchange_rates9,MATCH('Food Items CMB_Sorghum'!$A20,Exch_regions1,0),MATCH('Food Items CMB_Sorghum'!LX$1,exch_month12,0))</f>
        <v>76.695281620553359</v>
      </c>
      <c r="LZ20" s="7">
        <v>2123343.75</v>
      </c>
      <c r="MA20" s="7">
        <f>LZ20/INDEX(exchange_rates10,MATCH('Food Items CMB_Sorghum'!$A20,Exch_regions1,0),MATCH('Food Items CMB_Sorghum'!LZ$1,exch_month13,0))</f>
        <v>78.448660714285708</v>
      </c>
      <c r="MB20" s="7">
        <v>2159953.1666666665</v>
      </c>
      <c r="MC20" s="7">
        <f>MB20/INDEX(exchange_rates11,MATCH('Food Items CMB_Sorghum'!$A20,Exch_regions1,0),MATCH('Food Items CMB_Sorghum'!MB$1,exch_month14,0))</f>
        <v>79.398366661765422</v>
      </c>
      <c r="MD20" s="7">
        <v>2179700</v>
      </c>
      <c r="ME20" s="7">
        <f>MD20/INDEX(exchange_rates12,MATCH('Food Items CMB_Sorghum'!$A20,Exch_regions1,0),MATCH('Food Items CMB_Sorghum'!MD$1,exch_month15,0))</f>
        <v>81.110146365666097</v>
      </c>
      <c r="MF20" s="7">
        <v>2156533.3333333335</v>
      </c>
      <c r="MG20" s="7">
        <f>MF20/INDEX(exchange_rates13,MATCH('Food Items CMB_Sorghum'!$A20,Exch_regions1,0),MATCH('Food Items CMB_Sorghum'!MF$1,exch_month16,0))</f>
        <v>80.019789734075459</v>
      </c>
      <c r="MH20" s="7">
        <v>2189908.3333333335</v>
      </c>
      <c r="MI20" s="7">
        <f>MH20/INDEX(exchange_rates14,MATCH('Food Items CMB_Sorghum'!$A20,Exch_regions1,0),MATCH('Food Items CMB_Sorghum'!MH$1,exch_month17,0))</f>
        <v>81.233075734157666</v>
      </c>
      <c r="MJ20" s="7">
        <v>2159666.6666666665</v>
      </c>
      <c r="MK20" s="7">
        <f>MJ20/INDEX(exchange_rates15,MATCH('Food Items CMB_Sorghum'!$A20,Exch_regions1,0),MATCH('Food Items CMB_Sorghum'!MJ$1,exch_month18,0))</f>
        <v>79.928448063163088</v>
      </c>
      <c r="ML20" s="7">
        <v>2144541.6666666665</v>
      </c>
      <c r="MM20" s="7">
        <f>ML20/INDEX(exchange_rates16,MATCH('Food Items CMB_Sorghum'!$A20,Exch_regions1,0),MATCH('Food Items CMB_Sorghum'!ML$1,exch_month19,0))</f>
        <v>78.843443627450981</v>
      </c>
      <c r="MN20" s="7">
        <v>2074383.3333333333</v>
      </c>
      <c r="MO20" s="7">
        <f>MN20/INDEX(exchange_rates17,MATCH('Food Items CMB_Sorghum'!$A20,Exch_regions1,0),MATCH('Food Items CMB_Sorghum'!MN$1,exch_month20,0))</f>
        <v>75.984737484737479</v>
      </c>
      <c r="MP20" s="7">
        <v>2070450</v>
      </c>
      <c r="MQ20" s="7">
        <f>MP20/INDEX(exchange_rates18,MATCH('Food Items CMB_Sorghum'!$A20,Exch_regions1,0),MATCH('Food Items CMB_Sorghum'!MP$1,exch_month21,0))</f>
        <v>75.748170731707319</v>
      </c>
      <c r="MR20" s="7">
        <v>2127250</v>
      </c>
      <c r="MS20" s="7">
        <f>MR20/INDEX(exchange_rates19,MATCH('Food Items CMB_Sorghum'!$A20,Exch_regions1,0),MATCH('Food Items CMB_Sorghum'!MR$1,exch_month22,0))</f>
        <v>78.064220183486242</v>
      </c>
      <c r="MT20" s="40">
        <f t="shared" si="0"/>
        <v>2022892.0833333335</v>
      </c>
      <c r="MU20" s="40">
        <f t="shared" si="0"/>
        <v>77.428459840246305</v>
      </c>
    </row>
    <row r="21" spans="1:359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</row>
    <row r="35" spans="264:264" x14ac:dyDescent="0.25">
      <c r="JD35" s="9" t="s">
        <v>66</v>
      </c>
    </row>
  </sheetData>
  <mergeCells count="180">
    <mergeCell ref="MR1:MS1"/>
    <mergeCell ref="MP1:MQ1"/>
    <mergeCell ref="ML1:MM1"/>
    <mergeCell ref="MH1:MI1"/>
    <mergeCell ref="MF1:MG1"/>
    <mergeCell ref="JP1:JQ1"/>
    <mergeCell ref="LL1:LM1"/>
    <mergeCell ref="LJ1:LK1"/>
    <mergeCell ref="LH1:LI1"/>
    <mergeCell ref="LT1:LU1"/>
    <mergeCell ref="LF1:LG1"/>
    <mergeCell ref="LR1:LS1"/>
    <mergeCell ref="LP1:LQ1"/>
    <mergeCell ref="LD1:LE1"/>
    <mergeCell ref="MD1:ME1"/>
    <mergeCell ref="LN1:LO1"/>
    <mergeCell ref="HX1:HY1"/>
    <mergeCell ref="HF1:HG1"/>
    <mergeCell ref="HV1:HW1"/>
    <mergeCell ref="HR1:HS1"/>
    <mergeCell ref="IN1:IO1"/>
    <mergeCell ref="HZ1:IA1"/>
    <mergeCell ref="LB1:LC1"/>
    <mergeCell ref="KB1:KC1"/>
    <mergeCell ref="JJ1:JK1"/>
    <mergeCell ref="JH1:JI1"/>
    <mergeCell ref="JD1:JE1"/>
    <mergeCell ref="JZ1:KA1"/>
    <mergeCell ref="KD1:KE1"/>
    <mergeCell ref="JL1:JM1"/>
    <mergeCell ref="JF1:JG1"/>
    <mergeCell ref="JB1:JC1"/>
    <mergeCell ref="IV1:IW1"/>
    <mergeCell ref="IF1:IG1"/>
    <mergeCell ref="IB1:IC1"/>
    <mergeCell ref="IR1:IS1"/>
    <mergeCell ref="IP1:IQ1"/>
    <mergeCell ref="IL1:IM1"/>
    <mergeCell ref="IH1:II1"/>
    <mergeCell ref="JR1:JS1"/>
    <mergeCell ref="MT1:MU1"/>
    <mergeCell ref="IT1:IU1"/>
    <mergeCell ref="IJ1:IK1"/>
    <mergeCell ref="ID1:IE1"/>
    <mergeCell ref="KF1:KG1"/>
    <mergeCell ref="KH1:KI1"/>
    <mergeCell ref="KJ1:KK1"/>
    <mergeCell ref="KL1:KM1"/>
    <mergeCell ref="KN1:KO1"/>
    <mergeCell ref="KP1:KQ1"/>
    <mergeCell ref="KR1:KS1"/>
    <mergeCell ref="KZ1:LA1"/>
    <mergeCell ref="KX1:KY1"/>
    <mergeCell ref="KV1:KW1"/>
    <mergeCell ref="KT1:KU1"/>
    <mergeCell ref="JN1:JO1"/>
    <mergeCell ref="JX1:JY1"/>
    <mergeCell ref="JT1:JU1"/>
    <mergeCell ref="JV1:JW1"/>
    <mergeCell ref="IX1:IY1"/>
    <mergeCell ref="MB1:MC1"/>
    <mergeCell ref="LZ1:MA1"/>
    <mergeCell ref="LV1:LW1"/>
    <mergeCell ref="IZ1:JA1"/>
    <mergeCell ref="GR1:GS1"/>
    <mergeCell ref="GF1:GG1"/>
    <mergeCell ref="FV1:FW1"/>
    <mergeCell ref="ET1:EU1"/>
    <mergeCell ref="GD1:GE1"/>
    <mergeCell ref="BX1:BY1"/>
    <mergeCell ref="EJ1:EK1"/>
    <mergeCell ref="AX1:AY1"/>
    <mergeCell ref="BJ1:BK1"/>
    <mergeCell ref="BL1:BM1"/>
    <mergeCell ref="BB1:BC1"/>
    <mergeCell ref="BF1:BG1"/>
    <mergeCell ref="BH1:BI1"/>
    <mergeCell ref="BN1:BO1"/>
    <mergeCell ref="BP1:BQ1"/>
    <mergeCell ref="ED1:EE1"/>
    <mergeCell ref="DZ1:EA1"/>
    <mergeCell ref="BD1:BE1"/>
    <mergeCell ref="AZ1:BA1"/>
    <mergeCell ref="BR1:BS1"/>
    <mergeCell ref="CH1:CI1"/>
    <mergeCell ref="BT1:BU1"/>
    <mergeCell ref="CT1:CU1"/>
    <mergeCell ref="DD1:DE1"/>
    <mergeCell ref="HN1:HO1"/>
    <mergeCell ref="HL1:HM1"/>
    <mergeCell ref="HH1:HI1"/>
    <mergeCell ref="GZ1:HA1"/>
    <mergeCell ref="GV1:GW1"/>
    <mergeCell ref="GT1:GU1"/>
    <mergeCell ref="HD1:HE1"/>
    <mergeCell ref="HB1:HC1"/>
    <mergeCell ref="GX1:GY1"/>
    <mergeCell ref="HJ1:HK1"/>
    <mergeCell ref="B1:C1"/>
    <mergeCell ref="D1:E1"/>
    <mergeCell ref="F1:G1"/>
    <mergeCell ref="J1:K1"/>
    <mergeCell ref="T1:U1"/>
    <mergeCell ref="H1:I1"/>
    <mergeCell ref="L1:M1"/>
    <mergeCell ref="P1:Q1"/>
    <mergeCell ref="R1:S1"/>
    <mergeCell ref="N1:O1"/>
    <mergeCell ref="GB1:GC1"/>
    <mergeCell ref="ER1:ES1"/>
    <mergeCell ref="V1:W1"/>
    <mergeCell ref="Z1:AA1"/>
    <mergeCell ref="X1:Y1"/>
    <mergeCell ref="AL1:AM1"/>
    <mergeCell ref="AT1:AU1"/>
    <mergeCell ref="AH1:AI1"/>
    <mergeCell ref="AV1:AW1"/>
    <mergeCell ref="AF1:AG1"/>
    <mergeCell ref="AN1:AO1"/>
    <mergeCell ref="AB1:AC1"/>
    <mergeCell ref="AD1:AE1"/>
    <mergeCell ref="AJ1:AK1"/>
    <mergeCell ref="AP1:AQ1"/>
    <mergeCell ref="AR1:AS1"/>
    <mergeCell ref="CJ1:CK1"/>
    <mergeCell ref="CL1:CM1"/>
    <mergeCell ref="DB1:DC1"/>
    <mergeCell ref="CR1:CS1"/>
    <mergeCell ref="CZ1:DA1"/>
    <mergeCell ref="CV1:CW1"/>
    <mergeCell ref="DH1:DI1"/>
    <mergeCell ref="CN1:CO1"/>
    <mergeCell ref="DF1:DG1"/>
    <mergeCell ref="HP1:HQ1"/>
    <mergeCell ref="A1:A2"/>
    <mergeCell ref="FL1:FM1"/>
    <mergeCell ref="DV1:DW1"/>
    <mergeCell ref="DT1:DU1"/>
    <mergeCell ref="DL1:DM1"/>
    <mergeCell ref="DP1:DQ1"/>
    <mergeCell ref="DN1:DO1"/>
    <mergeCell ref="EH1:EI1"/>
    <mergeCell ref="FD1:FE1"/>
    <mergeCell ref="EL1:EM1"/>
    <mergeCell ref="DX1:DY1"/>
    <mergeCell ref="EB1:EC1"/>
    <mergeCell ref="EN1:EO1"/>
    <mergeCell ref="CP1:CQ1"/>
    <mergeCell ref="CX1:CY1"/>
    <mergeCell ref="CF1:CG1"/>
    <mergeCell ref="BV1:BW1"/>
    <mergeCell ref="BZ1:CA1"/>
    <mergeCell ref="CB1:CC1"/>
    <mergeCell ref="DJ1:DK1"/>
    <mergeCell ref="DR1:DS1"/>
    <mergeCell ref="EV1:EW1"/>
    <mergeCell ref="CD1:CE1"/>
    <mergeCell ref="MN1:MO1"/>
    <mergeCell ref="HT1:HU1"/>
    <mergeCell ref="FX1:FY1"/>
    <mergeCell ref="EF1:EG1"/>
    <mergeCell ref="FJ1:FK1"/>
    <mergeCell ref="FN1:FO1"/>
    <mergeCell ref="EX1:EY1"/>
    <mergeCell ref="EZ1:FA1"/>
    <mergeCell ref="MJ1:MK1"/>
    <mergeCell ref="FZ1:GA1"/>
    <mergeCell ref="FH1:FI1"/>
    <mergeCell ref="FF1:FG1"/>
    <mergeCell ref="FB1:FC1"/>
    <mergeCell ref="EP1:EQ1"/>
    <mergeCell ref="FT1:FU1"/>
    <mergeCell ref="FP1:FQ1"/>
    <mergeCell ref="GP1:GQ1"/>
    <mergeCell ref="GJ1:GK1"/>
    <mergeCell ref="GN1:GO1"/>
    <mergeCell ref="GL1:GM1"/>
    <mergeCell ref="LX1:LY1"/>
    <mergeCell ref="GH1:GI1"/>
    <mergeCell ref="FR1:FS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MX33"/>
  <sheetViews>
    <sheetView zoomScaleNormal="100" workbookViewId="0">
      <pane xSplit="1" ySplit="1" topLeftCell="LZ2" activePane="bottomRight" state="frozen"/>
      <selection pane="topRight" activeCell="B1" sqref="B1"/>
      <selection pane="bottomLeft" activeCell="A3" sqref="A3"/>
      <selection pane="bottomRight" activeCell="MT1" sqref="MT1:MU20"/>
    </sheetView>
  </sheetViews>
  <sheetFormatPr defaultColWidth="8.81640625" defaultRowHeight="10.5" x14ac:dyDescent="0.25"/>
  <cols>
    <col min="1" max="1" width="15" style="9" customWidth="1"/>
    <col min="2" max="25" width="10.1796875" style="9" hidden="1" customWidth="1"/>
    <col min="26" max="199" width="10.1796875" style="17" hidden="1" customWidth="1"/>
    <col min="200" max="242" width="10.1796875" style="17" customWidth="1"/>
    <col min="243" max="243" width="6.54296875" style="17" customWidth="1"/>
    <col min="244" max="244" width="10.1796875" style="17" customWidth="1"/>
    <col min="245" max="245" width="7.1796875" style="17" customWidth="1"/>
    <col min="246" max="246" width="10.1796875" style="17" customWidth="1"/>
    <col min="247" max="247" width="7.1796875" style="17" customWidth="1"/>
    <col min="248" max="248" width="10.1796875" style="17" customWidth="1"/>
    <col min="249" max="249" width="6.81640625" style="17" customWidth="1"/>
    <col min="250" max="250" width="10.1796875" style="17" customWidth="1"/>
    <col min="251" max="251" width="7.453125" style="17" customWidth="1"/>
    <col min="252" max="252" width="9.453125" style="17" bestFit="1" customWidth="1"/>
    <col min="253" max="253" width="3.81640625" style="17" bestFit="1" customWidth="1"/>
    <col min="254" max="254" width="9.453125" style="17" bestFit="1" customWidth="1"/>
    <col min="255" max="255" width="7.453125" style="17" customWidth="1"/>
    <col min="256" max="279" width="8.81640625" style="9"/>
    <col min="280" max="280" width="9.54296875" style="9" customWidth="1"/>
    <col min="281" max="305" width="8.81640625" style="9"/>
    <col min="306" max="306" width="8.81640625" style="9" customWidth="1"/>
    <col min="307" max="317" width="8.81640625" style="9"/>
    <col min="318" max="318" width="9.453125" style="9" bestFit="1" customWidth="1"/>
    <col min="319" max="319" width="8.81640625" style="9"/>
    <col min="320" max="320" width="9.453125" style="9" bestFit="1" customWidth="1"/>
    <col min="321" max="321" width="8.81640625" style="9"/>
    <col min="322" max="322" width="9.453125" style="9" bestFit="1" customWidth="1"/>
    <col min="323" max="325" width="8.81640625" style="9"/>
    <col min="326" max="327" width="9.1796875" style="9"/>
    <col min="328" max="357" width="8.81640625" style="9"/>
    <col min="358" max="358" width="9.54296875" style="9" customWidth="1"/>
    <col min="359" max="360" width="8.81640625" style="9"/>
    <col min="361" max="361" width="8.81640625" style="9" customWidth="1"/>
    <col min="362" max="380" width="8.81640625" style="9"/>
    <col min="381" max="381" width="15" style="9" customWidth="1"/>
    <col min="382" max="529" width="10.1796875" style="9" customWidth="1"/>
    <col min="530" max="636" width="8.81640625" style="9"/>
    <col min="637" max="637" width="15" style="9" customWidth="1"/>
    <col min="638" max="785" width="10.1796875" style="9" customWidth="1"/>
    <col min="786" max="892" width="8.81640625" style="9"/>
    <col min="893" max="893" width="15" style="9" customWidth="1"/>
    <col min="894" max="1041" width="10.1796875" style="9" customWidth="1"/>
    <col min="1042" max="1148" width="8.81640625" style="9"/>
    <col min="1149" max="1149" width="15" style="9" customWidth="1"/>
    <col min="1150" max="1297" width="10.1796875" style="9" customWidth="1"/>
    <col min="1298" max="1404" width="8.81640625" style="9"/>
    <col min="1405" max="1405" width="15" style="9" customWidth="1"/>
    <col min="1406" max="1553" width="10.1796875" style="9" customWidth="1"/>
    <col min="1554" max="1660" width="8.81640625" style="9"/>
    <col min="1661" max="1661" width="15" style="9" customWidth="1"/>
    <col min="1662" max="1809" width="10.1796875" style="9" customWidth="1"/>
    <col min="1810" max="1916" width="8.81640625" style="9"/>
    <col min="1917" max="1917" width="15" style="9" customWidth="1"/>
    <col min="1918" max="2065" width="10.1796875" style="9" customWidth="1"/>
    <col min="2066" max="2172" width="8.81640625" style="9"/>
    <col min="2173" max="2173" width="15" style="9" customWidth="1"/>
    <col min="2174" max="2321" width="10.1796875" style="9" customWidth="1"/>
    <col min="2322" max="2428" width="8.81640625" style="9"/>
    <col min="2429" max="2429" width="15" style="9" customWidth="1"/>
    <col min="2430" max="2577" width="10.1796875" style="9" customWidth="1"/>
    <col min="2578" max="2684" width="8.81640625" style="9"/>
    <col min="2685" max="2685" width="15" style="9" customWidth="1"/>
    <col min="2686" max="2833" width="10.1796875" style="9" customWidth="1"/>
    <col min="2834" max="2940" width="8.81640625" style="9"/>
    <col min="2941" max="2941" width="15" style="9" customWidth="1"/>
    <col min="2942" max="3089" width="10.1796875" style="9" customWidth="1"/>
    <col min="3090" max="3196" width="8.81640625" style="9"/>
    <col min="3197" max="3197" width="15" style="9" customWidth="1"/>
    <col min="3198" max="3345" width="10.1796875" style="9" customWidth="1"/>
    <col min="3346" max="3452" width="8.81640625" style="9"/>
    <col min="3453" max="3453" width="15" style="9" customWidth="1"/>
    <col min="3454" max="3601" width="10.1796875" style="9" customWidth="1"/>
    <col min="3602" max="3708" width="8.81640625" style="9"/>
    <col min="3709" max="3709" width="15" style="9" customWidth="1"/>
    <col min="3710" max="3857" width="10.1796875" style="9" customWidth="1"/>
    <col min="3858" max="3964" width="8.81640625" style="9"/>
    <col min="3965" max="3965" width="15" style="9" customWidth="1"/>
    <col min="3966" max="4113" width="10.1796875" style="9" customWidth="1"/>
    <col min="4114" max="4220" width="8.81640625" style="9"/>
    <col min="4221" max="4221" width="15" style="9" customWidth="1"/>
    <col min="4222" max="4369" width="10.1796875" style="9" customWidth="1"/>
    <col min="4370" max="4476" width="8.81640625" style="9"/>
    <col min="4477" max="4477" width="15" style="9" customWidth="1"/>
    <col min="4478" max="4625" width="10.1796875" style="9" customWidth="1"/>
    <col min="4626" max="4732" width="8.81640625" style="9"/>
    <col min="4733" max="4733" width="15" style="9" customWidth="1"/>
    <col min="4734" max="4881" width="10.1796875" style="9" customWidth="1"/>
    <col min="4882" max="4988" width="8.81640625" style="9"/>
    <col min="4989" max="4989" width="15" style="9" customWidth="1"/>
    <col min="4990" max="5137" width="10.1796875" style="9" customWidth="1"/>
    <col min="5138" max="5244" width="8.81640625" style="9"/>
    <col min="5245" max="5245" width="15" style="9" customWidth="1"/>
    <col min="5246" max="5393" width="10.1796875" style="9" customWidth="1"/>
    <col min="5394" max="5500" width="8.81640625" style="9"/>
    <col min="5501" max="5501" width="15" style="9" customWidth="1"/>
    <col min="5502" max="5649" width="10.1796875" style="9" customWidth="1"/>
    <col min="5650" max="5756" width="8.81640625" style="9"/>
    <col min="5757" max="5757" width="15" style="9" customWidth="1"/>
    <col min="5758" max="5905" width="10.1796875" style="9" customWidth="1"/>
    <col min="5906" max="6012" width="8.81640625" style="9"/>
    <col min="6013" max="6013" width="15" style="9" customWidth="1"/>
    <col min="6014" max="6161" width="10.1796875" style="9" customWidth="1"/>
    <col min="6162" max="6268" width="8.81640625" style="9"/>
    <col min="6269" max="6269" width="15" style="9" customWidth="1"/>
    <col min="6270" max="6417" width="10.1796875" style="9" customWidth="1"/>
    <col min="6418" max="6524" width="8.81640625" style="9"/>
    <col min="6525" max="6525" width="15" style="9" customWidth="1"/>
    <col min="6526" max="6673" width="10.1796875" style="9" customWidth="1"/>
    <col min="6674" max="6780" width="8.81640625" style="9"/>
    <col min="6781" max="6781" width="15" style="9" customWidth="1"/>
    <col min="6782" max="6929" width="10.1796875" style="9" customWidth="1"/>
    <col min="6930" max="7036" width="8.81640625" style="9"/>
    <col min="7037" max="7037" width="15" style="9" customWidth="1"/>
    <col min="7038" max="7185" width="10.1796875" style="9" customWidth="1"/>
    <col min="7186" max="7292" width="8.81640625" style="9"/>
    <col min="7293" max="7293" width="15" style="9" customWidth="1"/>
    <col min="7294" max="7441" width="10.1796875" style="9" customWidth="1"/>
    <col min="7442" max="7548" width="8.81640625" style="9"/>
    <col min="7549" max="7549" width="15" style="9" customWidth="1"/>
    <col min="7550" max="7697" width="10.1796875" style="9" customWidth="1"/>
    <col min="7698" max="7804" width="8.81640625" style="9"/>
    <col min="7805" max="7805" width="15" style="9" customWidth="1"/>
    <col min="7806" max="7953" width="10.1796875" style="9" customWidth="1"/>
    <col min="7954" max="8060" width="8.81640625" style="9"/>
    <col min="8061" max="8061" width="15" style="9" customWidth="1"/>
    <col min="8062" max="8209" width="10.1796875" style="9" customWidth="1"/>
    <col min="8210" max="8316" width="8.81640625" style="9"/>
    <col min="8317" max="8317" width="15" style="9" customWidth="1"/>
    <col min="8318" max="8465" width="10.1796875" style="9" customWidth="1"/>
    <col min="8466" max="8572" width="8.81640625" style="9"/>
    <col min="8573" max="8573" width="15" style="9" customWidth="1"/>
    <col min="8574" max="8721" width="10.1796875" style="9" customWidth="1"/>
    <col min="8722" max="8828" width="8.81640625" style="9"/>
    <col min="8829" max="8829" width="15" style="9" customWidth="1"/>
    <col min="8830" max="8977" width="10.1796875" style="9" customWidth="1"/>
    <col min="8978" max="9084" width="8.81640625" style="9"/>
    <col min="9085" max="9085" width="15" style="9" customWidth="1"/>
    <col min="9086" max="9233" width="10.1796875" style="9" customWidth="1"/>
    <col min="9234" max="9340" width="8.81640625" style="9"/>
    <col min="9341" max="9341" width="15" style="9" customWidth="1"/>
    <col min="9342" max="9489" width="10.1796875" style="9" customWidth="1"/>
    <col min="9490" max="9596" width="8.81640625" style="9"/>
    <col min="9597" max="9597" width="15" style="9" customWidth="1"/>
    <col min="9598" max="9745" width="10.1796875" style="9" customWidth="1"/>
    <col min="9746" max="9852" width="8.81640625" style="9"/>
    <col min="9853" max="9853" width="15" style="9" customWidth="1"/>
    <col min="9854" max="10001" width="10.1796875" style="9" customWidth="1"/>
    <col min="10002" max="10108" width="8.81640625" style="9"/>
    <col min="10109" max="10109" width="15" style="9" customWidth="1"/>
    <col min="10110" max="10257" width="10.1796875" style="9" customWidth="1"/>
    <col min="10258" max="10364" width="8.81640625" style="9"/>
    <col min="10365" max="10365" width="15" style="9" customWidth="1"/>
    <col min="10366" max="10513" width="10.1796875" style="9" customWidth="1"/>
    <col min="10514" max="10620" width="8.81640625" style="9"/>
    <col min="10621" max="10621" width="15" style="9" customWidth="1"/>
    <col min="10622" max="10769" width="10.1796875" style="9" customWidth="1"/>
    <col min="10770" max="10876" width="8.81640625" style="9"/>
    <col min="10877" max="10877" width="15" style="9" customWidth="1"/>
    <col min="10878" max="11025" width="10.1796875" style="9" customWidth="1"/>
    <col min="11026" max="11132" width="8.81640625" style="9"/>
    <col min="11133" max="11133" width="15" style="9" customWidth="1"/>
    <col min="11134" max="11281" width="10.1796875" style="9" customWidth="1"/>
    <col min="11282" max="11388" width="8.81640625" style="9"/>
    <col min="11389" max="11389" width="15" style="9" customWidth="1"/>
    <col min="11390" max="11537" width="10.1796875" style="9" customWidth="1"/>
    <col min="11538" max="11644" width="8.81640625" style="9"/>
    <col min="11645" max="11645" width="15" style="9" customWidth="1"/>
    <col min="11646" max="11793" width="10.1796875" style="9" customWidth="1"/>
    <col min="11794" max="11900" width="8.81640625" style="9"/>
    <col min="11901" max="11901" width="15" style="9" customWidth="1"/>
    <col min="11902" max="12049" width="10.1796875" style="9" customWidth="1"/>
    <col min="12050" max="12156" width="8.81640625" style="9"/>
    <col min="12157" max="12157" width="15" style="9" customWidth="1"/>
    <col min="12158" max="12305" width="10.1796875" style="9" customWidth="1"/>
    <col min="12306" max="12412" width="8.81640625" style="9"/>
    <col min="12413" max="12413" width="15" style="9" customWidth="1"/>
    <col min="12414" max="12561" width="10.1796875" style="9" customWidth="1"/>
    <col min="12562" max="12668" width="8.81640625" style="9"/>
    <col min="12669" max="12669" width="15" style="9" customWidth="1"/>
    <col min="12670" max="12817" width="10.1796875" style="9" customWidth="1"/>
    <col min="12818" max="12924" width="8.81640625" style="9"/>
    <col min="12925" max="12925" width="15" style="9" customWidth="1"/>
    <col min="12926" max="13073" width="10.1796875" style="9" customWidth="1"/>
    <col min="13074" max="13180" width="8.81640625" style="9"/>
    <col min="13181" max="13181" width="15" style="9" customWidth="1"/>
    <col min="13182" max="13329" width="10.1796875" style="9" customWidth="1"/>
    <col min="13330" max="13436" width="8.81640625" style="9"/>
    <col min="13437" max="13437" width="15" style="9" customWidth="1"/>
    <col min="13438" max="13585" width="10.1796875" style="9" customWidth="1"/>
    <col min="13586" max="13692" width="8.81640625" style="9"/>
    <col min="13693" max="13693" width="15" style="9" customWidth="1"/>
    <col min="13694" max="13841" width="10.1796875" style="9" customWidth="1"/>
    <col min="13842" max="13948" width="8.81640625" style="9"/>
    <col min="13949" max="13949" width="15" style="9" customWidth="1"/>
    <col min="13950" max="14097" width="10.1796875" style="9" customWidth="1"/>
    <col min="14098" max="14204" width="8.81640625" style="9"/>
    <col min="14205" max="14205" width="15" style="9" customWidth="1"/>
    <col min="14206" max="14353" width="10.1796875" style="9" customWidth="1"/>
    <col min="14354" max="14460" width="8.81640625" style="9"/>
    <col min="14461" max="14461" width="15" style="9" customWidth="1"/>
    <col min="14462" max="14609" width="10.1796875" style="9" customWidth="1"/>
    <col min="14610" max="14716" width="8.81640625" style="9"/>
    <col min="14717" max="14717" width="15" style="9" customWidth="1"/>
    <col min="14718" max="14865" width="10.1796875" style="9" customWidth="1"/>
    <col min="14866" max="14972" width="8.81640625" style="9"/>
    <col min="14973" max="14973" width="15" style="9" customWidth="1"/>
    <col min="14974" max="15121" width="10.1796875" style="9" customWidth="1"/>
    <col min="15122" max="15228" width="8.81640625" style="9"/>
    <col min="15229" max="15229" width="15" style="9" customWidth="1"/>
    <col min="15230" max="15377" width="10.1796875" style="9" customWidth="1"/>
    <col min="15378" max="15484" width="8.81640625" style="9"/>
    <col min="15485" max="15485" width="15" style="9" customWidth="1"/>
    <col min="15486" max="15633" width="10.1796875" style="9" customWidth="1"/>
    <col min="15634" max="15740" width="8.81640625" style="9"/>
    <col min="15741" max="15741" width="15" style="9" customWidth="1"/>
    <col min="15742" max="15889" width="10.1796875" style="9" customWidth="1"/>
    <col min="15890" max="15996" width="8.81640625" style="9"/>
    <col min="15997" max="15997" width="15" style="9" customWidth="1"/>
    <col min="15998" max="16145" width="10.1796875" style="9" customWidth="1"/>
    <col min="16146" max="16252" width="8.81640625" style="9"/>
    <col min="16253" max="16253" width="15" style="9" customWidth="1"/>
    <col min="16254" max="16384" width="10.1796875" style="9" customWidth="1"/>
  </cols>
  <sheetData>
    <row r="1" spans="1:362" ht="24.75" customHeight="1" x14ac:dyDescent="0.25">
      <c r="A1" s="56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8" t="s">
        <v>67</v>
      </c>
      <c r="MU1" s="59"/>
    </row>
    <row r="2" spans="1:362" x14ac:dyDescent="0.25">
      <c r="A2" s="57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38" t="s">
        <v>18</v>
      </c>
      <c r="MU2" s="39" t="s">
        <v>19</v>
      </c>
    </row>
    <row r="3" spans="1:362" ht="14.5" x14ac:dyDescent="0.35">
      <c r="A3" s="14" t="s">
        <v>0</v>
      </c>
      <c r="B3" s="7">
        <v>874666.66666666663</v>
      </c>
      <c r="C3" s="8">
        <f t="shared" ref="C3:C20" si="0">B3/INDEX(Exch_rates,MATCH($A3,Exch_regions2,0),MATCH(B$1,Exch_months2,0))</f>
        <v>28.245425188374593</v>
      </c>
      <c r="D3" s="7">
        <v>871333.33333333337</v>
      </c>
      <c r="E3" s="8">
        <f t="shared" ref="E3:E20" si="1">D3/INDEX(Exch_rates,MATCH($A3,Exch_regions2,0),MATCH(D$1,Exch_months2,0))</f>
        <v>28.382193268186754</v>
      </c>
      <c r="F3" s="7">
        <v>763000</v>
      </c>
      <c r="G3" s="8">
        <f t="shared" ref="G3:G20" si="2">F3/INDEX(Exch_rates,MATCH($A3,Exch_regions2,0),MATCH(F$1,Exch_months2,0))</f>
        <v>24.839934888768312</v>
      </c>
      <c r="H3" s="7">
        <v>781500</v>
      </c>
      <c r="I3" s="8">
        <f t="shared" ref="I3:I20" si="3">H3/INDEX(Exch_rates,MATCH($A3,Exch_regions2,0),MATCH(H$1,Exch_months2,0))</f>
        <v>25.074866310160427</v>
      </c>
      <c r="J3" s="7">
        <v>807333.33333333337</v>
      </c>
      <c r="K3" s="8">
        <f t="shared" ref="K3:K20" si="4">J3/INDEX(Exch_rates,MATCH($A3,Exch_regions2,0),MATCH(J$1,Exch_months2,0))</f>
        <v>25.543134359839698</v>
      </c>
      <c r="L3" s="7">
        <v>836500</v>
      </c>
      <c r="M3" s="8">
        <f t="shared" ref="M3:M20" si="5">L3/INDEX(Exch_rates,MATCH($A3,Exch_regions2,0),MATCH(L$1,Exch_months2,0))</f>
        <v>26.07950116913484</v>
      </c>
      <c r="N3" s="7">
        <v>812100</v>
      </c>
      <c r="O3" s="8">
        <f t="shared" ref="O3:O20" si="6">N3/INDEX(Exch_rates,MATCH($A3,Exch_regions2,0),MATCH(N$1,Exch_months2,0))</f>
        <v>25.658767772511847</v>
      </c>
      <c r="P3" s="7">
        <v>812761.62790697673</v>
      </c>
      <c r="Q3" s="8">
        <f t="shared" ref="Q3:Q20" si="7">P3/INDEX(Exch_rates,MATCH($A3,Exch_regions2,0),MATCH(P$1,Exch_months2,0))</f>
        <v>25.884128277292252</v>
      </c>
      <c r="R3" s="7">
        <v>820316.66666666663</v>
      </c>
      <c r="S3" s="8">
        <f t="shared" ref="S3:S20" si="8">R3/INDEX(Exch_rates,MATCH($A3,Exch_regions2,0),MATCH(R$1,Exch_months2,0))</f>
        <v>26.497442799461641</v>
      </c>
      <c r="T3" s="7">
        <v>868375</v>
      </c>
      <c r="U3" s="8">
        <f t="shared" ref="U3:U20" si="9">T3/INDEX(Exch_rates,MATCH($A3,Exch_regions2,0),MATCH(T$1,Exch_months2,0))</f>
        <v>29.353521126760565</v>
      </c>
      <c r="V3" s="7">
        <v>920125</v>
      </c>
      <c r="W3" s="8">
        <f t="shared" ref="W3:W20" si="10">V3/INDEX(Exch_rates,MATCH($A3,Exch_regions2,0),MATCH(V$1,Exch_months2,0))</f>
        <v>33.807409675443964</v>
      </c>
      <c r="X3" s="7">
        <v>841600</v>
      </c>
      <c r="Y3" s="8">
        <f t="shared" ref="Y3:Y20" si="11">X3/INDEX(Exch_rates,MATCH($A3,Exch_regions2,0),MATCH(X$1,Exch_months2,0))</f>
        <v>31.141535615171136</v>
      </c>
      <c r="Z3" s="7">
        <v>817104.16666666663</v>
      </c>
      <c r="AA3" s="8">
        <f t="shared" ref="AA3:AA20" si="12">Z3/INDEX(Exch_rates,MATCH($A3,Exch_regions2,0),MATCH(Z$1,Exch_months2,0))</f>
        <v>31.078446909667193</v>
      </c>
      <c r="AB3" s="7">
        <v>793266.66666666663</v>
      </c>
      <c r="AC3" s="8">
        <f t="shared" ref="AC3:AC20" si="13">AB3/INDEX(Exch_rates,MATCH($A3,Exch_regions2,0),MATCH(AB$1,Exch_months2,0))</f>
        <v>31.815508021390375</v>
      </c>
      <c r="AD3" s="7">
        <v>805374.33333333337</v>
      </c>
      <c r="AE3" s="8">
        <f t="shared" ref="AE3:AE20" si="14">AD3/INDEX(Exch_rates,MATCH($A3,Exch_regions2,0),MATCH(AD$1,Exch_months2,0))</f>
        <v>33.950047072379057</v>
      </c>
      <c r="AF3" s="7">
        <v>813041.66666666663</v>
      </c>
      <c r="AG3" s="8">
        <f t="shared" ref="AG3:AG20" si="15">AF3/INDEX(Exch_rates,MATCH($A3,Exch_regions2,0),MATCH(AF$1,Exch_months2,0))</f>
        <v>34.006622516556291</v>
      </c>
      <c r="AH3" s="7">
        <v>833333.66666666663</v>
      </c>
      <c r="AI3" s="8">
        <f t="shared" ref="AI3:AI20" si="16">AH3/INDEX(Exch_rates,MATCH($A3,Exch_regions2,0),MATCH(AH$1,Exch_months2,0))</f>
        <v>34.818955431754873</v>
      </c>
      <c r="AJ3" s="7">
        <v>839816.33333333337</v>
      </c>
      <c r="AK3" s="8">
        <f t="shared" ref="AK3:AK20" si="17">AJ3/INDEX(Exch_rates,MATCH($A3,Exch_regions2,0),MATCH(AJ$1,Exch_months2,0))</f>
        <v>36.46091172214183</v>
      </c>
      <c r="AL3" s="7">
        <v>838916</v>
      </c>
      <c r="AM3" s="8">
        <f t="shared" ref="AM3:AM20" si="18">AL3/INDEX(Exch_rates,MATCH($A3,Exch_regions2,0),MATCH(AL$1,Exch_months2,0))</f>
        <v>37.563402985074632</v>
      </c>
      <c r="AN3" s="7">
        <v>835704.66666666663</v>
      </c>
      <c r="AO3" s="8">
        <f t="shared" ref="AO3:AO20" si="19">AN3/INDEX(Exch_rates,MATCH($A3,Exch_regions2,0),MATCH(AN$1,Exch_months2,0))</f>
        <v>37.700962406015037</v>
      </c>
      <c r="AP3" s="7">
        <v>825163.33333333337</v>
      </c>
      <c r="AQ3" s="8">
        <f t="shared" ref="AQ3:AQ20" si="20">AP3/INDEX(Exch_rates,MATCH($A3,Exch_regions2,0),MATCH(AP$1,Exch_months2,0))</f>
        <v>37.225413533834583</v>
      </c>
      <c r="AR3" s="7">
        <v>880030</v>
      </c>
      <c r="AS3" s="8">
        <f t="shared" ref="AS3:AS20" si="21">AR3/INDEX(Exch_rates,MATCH($A3,Exch_regions2,0),MATCH(AR$1,Exch_months2,0))</f>
        <v>39.629090363254278</v>
      </c>
      <c r="AT3" s="7">
        <v>859746.66666666663</v>
      </c>
      <c r="AU3" s="8">
        <f t="shared" ref="AU3:AU20" si="22">AT3/INDEX(Exch_rates,MATCH($A3,Exch_regions2,0),MATCH(AT$1,Exch_months2,0))</f>
        <v>38.28185528756957</v>
      </c>
      <c r="AV3" s="7">
        <v>860626.66666666663</v>
      </c>
      <c r="AW3" s="8">
        <f t="shared" ref="AW3:AW20" si="23">AV3/INDEX(Exch_rates,MATCH($A3,Exch_regions2,0),MATCH(AV$1,Exch_months2,0))</f>
        <v>38.238744075829381</v>
      </c>
      <c r="AX3" s="7">
        <v>839830</v>
      </c>
      <c r="AY3" s="8">
        <f t="shared" ref="AY3:AY20" si="24">AX3/INDEX(Exch_rates,MATCH($A3,Exch_regions2,0),MATCH(AX$1,Exch_months2,0))</f>
        <v>39.351659508004687</v>
      </c>
      <c r="AZ3" s="7">
        <v>836660</v>
      </c>
      <c r="BA3" s="8">
        <f t="shared" ref="BA3:BA20" si="25">AZ3/INDEX(Exch_rates,MATCH($A3,Exch_regions2,0),MATCH(AZ$1,Exch_months2,0))</f>
        <v>40.127577937649882</v>
      </c>
      <c r="BB3" s="7">
        <v>836830</v>
      </c>
      <c r="BC3" s="8">
        <f t="shared" ref="BC3:BC20" si="26">BB3/INDEX(Exch_rates,MATCH($A3,Exch_regions2,0),MATCH(BB$1,Exch_months2,0))</f>
        <v>41.824073302790509</v>
      </c>
      <c r="BD3" s="7">
        <v>841960</v>
      </c>
      <c r="BE3" s="8">
        <f t="shared" ref="BE3:BE20" si="27">BD3/INDEX(Exch_rates,MATCH($A3,Exch_regions2,0),MATCH(BD$1,Exch_months2,0))</f>
        <v>42.404015646247082</v>
      </c>
      <c r="BF3" s="7">
        <v>828163.33333333337</v>
      </c>
      <c r="BG3" s="8">
        <f t="shared" ref="BG3:BG20" si="28">BF3/INDEX(Exch_rates,MATCH($A3,Exch_regions2,0),MATCH(BF$1,Exch_months2,0))</f>
        <v>41.494613778705641</v>
      </c>
      <c r="BH3" s="7">
        <v>792833.33333333337</v>
      </c>
      <c r="BI3" s="8">
        <f t="shared" ref="BI3:BI20" si="29">BH3/INDEX(Exch_rates,MATCH($A3,Exch_regions2,0),MATCH(BH$1,Exch_months2,0))</f>
        <v>39.314049586776861</v>
      </c>
      <c r="BJ3" s="7">
        <v>826466.66666666663</v>
      </c>
      <c r="BK3" s="8">
        <f t="shared" ref="BK3:BK20" si="30">BJ3/INDEX(Exch_rates,MATCH($A3,Exch_regions2,0),MATCH(BJ$1,Exch_months2,0))</f>
        <v>40.158730158730158</v>
      </c>
      <c r="BL3" s="7">
        <v>826160</v>
      </c>
      <c r="BM3" s="8">
        <f t="shared" ref="BM3:BM20" si="31">BL3/INDEX(Exch_rates,MATCH($A3,Exch_regions2,0),MATCH(BL$1,Exch_months2,0))</f>
        <v>40.137327935222672</v>
      </c>
      <c r="BN3" s="7">
        <v>843250</v>
      </c>
      <c r="BO3" s="8">
        <f t="shared" ref="BO3:BO20" si="32">BN3/INDEX(Exch_rates,MATCH($A3,Exch_regions2,0),MATCH(BN$1,Exch_months2,0))</f>
        <v>41.134146341463413</v>
      </c>
      <c r="BP3" s="7">
        <v>841660</v>
      </c>
      <c r="BQ3" s="8">
        <f t="shared" ref="BQ3:BQ20" si="33">BP3/INDEX(Exch_rates,MATCH($A3,Exch_regions2,0),MATCH(BP$1,Exch_months2,0))</f>
        <v>41.056585365853657</v>
      </c>
      <c r="BR3" s="7">
        <v>823666.66666666663</v>
      </c>
      <c r="BS3" s="8">
        <f t="shared" ref="BS3:BS20" si="34">BR3/INDEX(Exch_rates,MATCH($A3,Exch_regions2,0),MATCH(BR$1,Exch_months2,0))</f>
        <v>39.378486055776889</v>
      </c>
      <c r="BT3" s="7">
        <v>791430</v>
      </c>
      <c r="BU3" s="8">
        <f t="shared" ref="BU3:BU20" si="35">BT3/INDEX(Exch_rates,MATCH($A3,Exch_regions2,0),MATCH(BT$1,Exch_months2,0))</f>
        <v>37.449369085173501</v>
      </c>
      <c r="BV3" s="7">
        <v>786663.33333333337</v>
      </c>
      <c r="BW3" s="8">
        <f t="shared" ref="BW3:BW20" si="36">BV3/INDEX(Exch_rates,MATCH($A3,Exch_regions2,0),MATCH(BV$1,Exch_months2,0))</f>
        <v>37.759840000000004</v>
      </c>
      <c r="BX3" s="7">
        <v>780750</v>
      </c>
      <c r="BY3" s="8">
        <f t="shared" ref="BY3:BY20" si="37">BX3/INDEX(Exch_rates,MATCH($A3,Exch_regions2,0),MATCH(BX$1,Exch_months2,0))</f>
        <v>38.240816326530613</v>
      </c>
      <c r="BZ3" s="7">
        <v>768076.66666666663</v>
      </c>
      <c r="CA3" s="8">
        <f t="shared" ref="CA3:CA20" si="38">BZ3/INDEX(Exch_rates,MATCH($A3,Exch_regions2,0),MATCH(BZ$1,Exch_months2,0))</f>
        <v>36.761805998723673</v>
      </c>
      <c r="CB3" s="7">
        <v>787910</v>
      </c>
      <c r="CC3" s="8">
        <f t="shared" ref="CC3:CC20" si="39">CB3/INDEX(Exch_rates,MATCH($A3,Exch_regions2,0),MATCH(CB$1,Exch_months2,0))</f>
        <v>38.497231270358306</v>
      </c>
      <c r="CD3" s="7">
        <v>794080</v>
      </c>
      <c r="CE3" s="8">
        <f t="shared" ref="CE3:CE20" si="40">CD3/INDEX(Exch_rates,MATCH($A3,Exch_regions2,0),MATCH(CD$1,Exch_months2,0))</f>
        <v>38.454237288135594</v>
      </c>
      <c r="CF3" s="7">
        <v>791080</v>
      </c>
      <c r="CG3" s="8">
        <f t="shared" ref="CG3:CG20" si="41">CF3/INDEX(Exch_rates,MATCH($A3,Exch_regions2,0),MATCH(CF$1,Exch_months2,0))</f>
        <v>37.551265822784806</v>
      </c>
      <c r="CH3" s="7">
        <v>791080</v>
      </c>
      <c r="CI3" s="8">
        <f t="shared" ref="CI3:CI20" si="42">CH3/INDEX(Exch_rates,MATCH($A3,Exch_regions2,0),MATCH(CH$1,Exch_months2,0))</f>
        <v>37.432807570977921</v>
      </c>
      <c r="CJ3" s="7">
        <v>776660</v>
      </c>
      <c r="CK3" s="8">
        <f t="shared" ref="CK3:CK20" si="43">CJ3/INDEX(Exch_rates,MATCH($A3,Exch_regions2,0),MATCH(CJ$1,Exch_months2,0))</f>
        <v>36.983809523809526</v>
      </c>
      <c r="CL3" s="7">
        <v>776930</v>
      </c>
      <c r="CM3" s="8">
        <f t="shared" ref="CM3:CM20" si="44">CL3/INDEX(Exch_rates,MATCH($A3,Exch_regions2,0),MATCH(CL$1,Exch_months2,0))</f>
        <v>36.99666666666667</v>
      </c>
      <c r="CN3" s="7">
        <v>762666.66666666663</v>
      </c>
      <c r="CO3" s="8">
        <f t="shared" ref="CO3:CO20" si="45">CN3/INDEX(Exch_rates,MATCH($A3,Exch_regions2,0),MATCH(CN$1,Exch_months2,0))</f>
        <v>36.933010492332521</v>
      </c>
      <c r="CP3" s="7">
        <v>762666.66666666663</v>
      </c>
      <c r="CQ3" s="8">
        <f t="shared" ref="CQ3:CQ20" si="46">CP3/INDEX(Exch_rates,MATCH($A3,Exch_regions2,0),MATCH(CP$1,Exch_months2,0))</f>
        <v>35.363214837712519</v>
      </c>
      <c r="CR3" s="7">
        <v>766833.33333333337</v>
      </c>
      <c r="CS3" s="8">
        <f t="shared" ref="CS3:CS20" si="47">CR3/INDEX(Exch_rates,MATCH($A3,Exch_regions2,0),MATCH(CR$1,Exch_months2,0))</f>
        <v>35.722049689440993</v>
      </c>
      <c r="CT3" s="7">
        <v>756833.33333333337</v>
      </c>
      <c r="CU3" s="8">
        <f t="shared" ref="CU3:CU20" si="48">CT3/INDEX(Exch_rates,MATCH($A3,Exch_regions2,0),MATCH(CT$1,Exch_months2,0))</f>
        <v>35.256211180124225</v>
      </c>
      <c r="CV3" s="7">
        <v>771833.33333333337</v>
      </c>
      <c r="CW3" s="8">
        <f t="shared" ref="CW3:CW20" si="49">CV3/INDEX(Exch_rates,MATCH($A3,Exch_regions2,0),MATCH(CV$1,Exch_months2,0))</f>
        <v>35.954968944099377</v>
      </c>
      <c r="CX3" s="7">
        <v>819166.66666666663</v>
      </c>
      <c r="CY3" s="8">
        <f t="shared" ref="CY3:CY20" si="50">CX3/INDEX(Exch_rates,MATCH($A3,Exch_regions2,0),MATCH(CX$1,Exch_months2,0))</f>
        <v>37.959530429409945</v>
      </c>
      <c r="CZ3" s="7">
        <v>791500</v>
      </c>
      <c r="DA3" s="8">
        <f t="shared" ref="DA3:DA20" si="51">CZ3/INDEX(Exch_rates,MATCH($A3,Exch_regions2,0),MATCH(CZ$1,Exch_months2,0))</f>
        <v>36.643518518518519</v>
      </c>
      <c r="DB3" s="7">
        <v>792666.66666666663</v>
      </c>
      <c r="DC3" s="8">
        <f t="shared" ref="DC3:DC20" si="52">DB3/INDEX(Exch_rates,MATCH($A3,Exch_regions2,0),MATCH(DB$1,Exch_months2,0))</f>
        <v>36.071293136139552</v>
      </c>
      <c r="DD3" s="7">
        <v>793566.66666666663</v>
      </c>
      <c r="DE3" s="8">
        <f t="shared" ref="DE3:DE20" si="53">DD3/INDEX(Exch_rates,MATCH($A3,Exch_regions2,0),MATCH(DD$1,Exch_months2,0))</f>
        <v>35.799999999999997</v>
      </c>
      <c r="DF3" s="7">
        <v>794166.66666666663</v>
      </c>
      <c r="DG3" s="8">
        <f t="shared" ref="DG3:DG20" si="54">DF3/INDEX(Exch_rates,MATCH($A3,Exch_regions2,0),MATCH(DF$1,Exch_months2,0))</f>
        <v>36.20820668693009</v>
      </c>
      <c r="DH3" s="7">
        <v>794166.66666666663</v>
      </c>
      <c r="DI3" s="8">
        <f t="shared" ref="DI3:DI20" si="55">DH3/INDEX(Exch_rates,MATCH($A3,Exch_regions2,0),MATCH(DH$1,Exch_months2,0))</f>
        <v>36.374045801526719</v>
      </c>
      <c r="DJ3" s="7">
        <v>810833.33333333337</v>
      </c>
      <c r="DK3" s="8">
        <f t="shared" ref="DK3:DK20" si="56">DJ3/INDEX(Exch_rates,MATCH($A3,Exch_regions2,0),MATCH(DJ$1,Exch_months2,0))</f>
        <v>36.441947565543074</v>
      </c>
      <c r="DL3" s="7">
        <v>794166.66666666663</v>
      </c>
      <c r="DM3" s="8">
        <f t="shared" ref="DM3:DM20" si="57">DL3/INDEX(Exch_rates,MATCH($A3,Exch_regions2,0),MATCH(DL$1,Exch_months2,0))</f>
        <v>35.361781076066791</v>
      </c>
      <c r="DN3" s="7">
        <v>791166.66666666663</v>
      </c>
      <c r="DO3" s="8">
        <f t="shared" ref="DO3:DO20" si="58">DN3/INDEX(Exch_rates,MATCH($A3,Exch_regions2,0),MATCH(DN$1,Exch_months2,0))</f>
        <v>35.962121212121211</v>
      </c>
      <c r="DP3" s="7">
        <v>782541.66666666663</v>
      </c>
      <c r="DQ3" s="8">
        <f t="shared" ref="DQ3:DQ20" si="59">DP3/INDEX(Exch_rates,MATCH($A3,Exch_regions2,0),MATCH(DP$1,Exch_months2,0))</f>
        <v>34.02355072463768</v>
      </c>
      <c r="DR3" s="7">
        <v>777666.66666666663</v>
      </c>
      <c r="DS3" s="8">
        <f t="shared" ref="DS3:DS20" si="60">DR3/INDEX(Exch_rates,MATCH($A3,Exch_regions2,0),MATCH(DR$1,Exch_months2,0))</f>
        <v>33.568345323741006</v>
      </c>
      <c r="DT3" s="7">
        <v>762833.33333333337</v>
      </c>
      <c r="DU3" s="8">
        <f t="shared" ref="DU3:DU20" si="61">DT3/INDEX(Exch_rates,MATCH($A3,Exch_regions2,0),MATCH(DT$1,Exch_months2,0))</f>
        <v>32.880747126436781</v>
      </c>
      <c r="DV3" s="7">
        <v>771833.33333333337</v>
      </c>
      <c r="DW3" s="8">
        <f t="shared" ref="DW3:DW20" si="62">DV3/INDEX(Exch_rates,MATCH($A3,Exch_regions2,0),MATCH(DV$1,Exch_months2,0))</f>
        <v>33.078571428571429</v>
      </c>
      <c r="DX3" s="7">
        <v>888166.66666666663</v>
      </c>
      <c r="DY3" s="8">
        <f t="shared" ref="DY3:DY20" si="63">DX3/INDEX(Exch_rates,MATCH($A3,Exch_regions2,0),MATCH(DX$1,Exch_months2,0))</f>
        <v>37.528169014084504</v>
      </c>
      <c r="DZ3" s="7">
        <v>834083.33333333337</v>
      </c>
      <c r="EA3" s="8">
        <f t="shared" ref="EA3:EA20" si="64">DZ3/INDEX(Exch_rates,MATCH($A3,Exch_regions2,0),MATCH(DZ$1,Exch_months2,0))</f>
        <v>34.801808066759385</v>
      </c>
      <c r="EB3" s="7">
        <v>1028916.6666666666</v>
      </c>
      <c r="EC3" s="8">
        <f t="shared" ref="EC3:EC20" si="65">EB3/INDEX(Exch_rates,MATCH($A3,Exch_regions2,0),MATCH(EB$1,Exch_months2,0))</f>
        <v>42.111186903137792</v>
      </c>
      <c r="ED3" s="7">
        <v>971916.66666666663</v>
      </c>
      <c r="EE3" s="8">
        <f t="shared" ref="EE3:EE20" si="66">ED3/INDEX(Exch_rates,MATCH($A3,Exch_regions2,0),MATCH(ED$1,Exch_months2,0))</f>
        <v>38.428336079077425</v>
      </c>
      <c r="EF3" s="7">
        <v>910250</v>
      </c>
      <c r="EG3" s="8">
        <f t="shared" ref="EG3:EG20" si="67">EF3/INDEX(Exch_rates,MATCH($A3,Exch_regions2,0),MATCH(EF$1,Exch_months2,0))</f>
        <v>37.014571331751945</v>
      </c>
      <c r="EH3" s="7">
        <v>910250</v>
      </c>
      <c r="EI3" s="8">
        <f t="shared" ref="EI3:EI20" si="68">EH3/INDEX(Exch_rates,MATCH($A3,Exch_regions2,0),MATCH(EH$1,Exch_months2,0))</f>
        <v>36.168874172185426</v>
      </c>
      <c r="EJ3" s="7">
        <v>769166.66666666663</v>
      </c>
      <c r="EK3" s="8">
        <f t="shared" ref="EK3:EK20" si="69">EJ3/INDEX(Exch_rates,MATCH($A3,Exch_regions2,0),MATCH(EJ$1,Exch_months2,0))</f>
        <v>30.163398692810457</v>
      </c>
      <c r="EL3" s="7">
        <v>843291.66666666663</v>
      </c>
      <c r="EM3" s="8">
        <f t="shared" ref="EM3:EM20" si="70">EL3/INDEX(Exch_rates,MATCH($A3,Exch_regions2,0),MATCH(EL$1,Exch_months2,0))</f>
        <v>33.070261437908492</v>
      </c>
      <c r="EN3" s="7">
        <v>863875</v>
      </c>
      <c r="EO3" s="8">
        <f t="shared" ref="EO3:EO20" si="71">EN3/INDEX(Exch_rates,MATCH($A3,Exch_regions2,0),MATCH(EN$1,Exch_months2,0))</f>
        <v>33.877450980392155</v>
      </c>
      <c r="EP3" s="7">
        <v>821125</v>
      </c>
      <c r="EQ3" s="8">
        <f t="array" ref="EQ3">EP3/INDEX(Exch_rates,MATCH($A3,Exch_regions2,0),MATCH(EP$1,Exch_months2,0))</f>
        <v>31.785483870967745</v>
      </c>
      <c r="ER3" s="7">
        <v>821541.66666666663</v>
      </c>
      <c r="ES3" s="8">
        <f t="array" ref="ES3">ER3/INDEX(Exch_rates,MATCH($A3,Exch_regions2,0),MATCH(ER$1,Exch_months2,0))</f>
        <v>32.644039735099334</v>
      </c>
      <c r="ET3" s="7">
        <v>832083.33333333337</v>
      </c>
      <c r="EU3" s="8">
        <f t="array" ref="EU3">ET3/INDEX(Exch_rates,MATCH($A3,Exch_regions2,0),MATCH(ET$1,Exch_months2,0))</f>
        <v>33.283333333333331</v>
      </c>
      <c r="EV3" s="7">
        <v>856916.66666666663</v>
      </c>
      <c r="EW3" s="8">
        <f t="array" ref="EW3">EV3/INDEX(Exch_rates,MATCH($A3,Exch_regions2,0),MATCH(EV$1,Exch_months2,0))</f>
        <v>33.386363636363633</v>
      </c>
      <c r="EX3" s="7">
        <v>772750</v>
      </c>
      <c r="EY3" s="8">
        <f t="array" ref="EY3">EX3/INDEX(Exch_rates,MATCH($A3,Exch_regions2,0),MATCH(EX$1,Exch_months2,0))</f>
        <v>28.978124999999999</v>
      </c>
      <c r="EZ3" s="7">
        <v>769333.33333333337</v>
      </c>
      <c r="FA3" s="8">
        <f t="array" ref="FA3">EZ3/INDEX(Exch_rates,MATCH($A3,Exch_regions2,0),MATCH(EZ$1,Exch_months2,0))</f>
        <v>29.401273885350317</v>
      </c>
      <c r="FB3" s="7">
        <v>769333.33333333337</v>
      </c>
      <c r="FC3" s="8">
        <f t="array" ref="FC3">FB3/INDEX(Exch_rates,MATCH($A3,Exch_regions2,0),MATCH(FB$1,Exch_months2,0))</f>
        <v>29.780645161290327</v>
      </c>
      <c r="FD3" s="7">
        <v>775333.33333333337</v>
      </c>
      <c r="FE3" s="8">
        <f t="array" ref="FE3">FD3/INDEX(Exch_rates,MATCH($A3,Exch_regions2,0),MATCH(FD$1,Exch_months2,0))</f>
        <v>29.820512820512821</v>
      </c>
      <c r="FF3" s="7">
        <v>749000</v>
      </c>
      <c r="FG3" s="8">
        <f t="array" ref="FG3">FF3/INDEX(Exch_rates,MATCH($A3,Exch_regions2,0),MATCH(FF$1,Exch_months2,0))</f>
        <v>30.110552763819097</v>
      </c>
      <c r="FH3" s="7">
        <v>747750</v>
      </c>
      <c r="FI3" s="8">
        <f t="array" ref="FI3">FH3/INDEX(Exch_rates,MATCH($A3,Exch_regions2,0),MATCH(FH$1,Exch_months2,0))</f>
        <v>30.314189189189186</v>
      </c>
      <c r="FJ3" s="7">
        <v>699083.33333333337</v>
      </c>
      <c r="FK3" s="8">
        <f t="array" ref="FK3">FJ3/INDEX(Exch_rates,MATCH($A3,Exch_regions2,0),MATCH(FJ$1,Exch_months2,0))</f>
        <v>29.74822695035461</v>
      </c>
      <c r="FL3" s="7">
        <v>726083.33333333337</v>
      </c>
      <c r="FM3" s="8">
        <f t="array" ref="FM3">FL3/INDEX(Exch_rates,MATCH($A3,Exch_regions2,0),MATCH(FL$1,Exch_months2,0))</f>
        <v>30.897163120567377</v>
      </c>
      <c r="FN3" s="7">
        <v>737083.33333333337</v>
      </c>
      <c r="FO3" s="8">
        <f t="array" ref="FO3">FN3/INDEX(Exch_rates,MATCH($A3,Exch_regions2,0),MATCH(FN$1,Exch_months2,0))</f>
        <v>32.75925925925926</v>
      </c>
      <c r="FP3" s="7">
        <v>737083.33333333337</v>
      </c>
      <c r="FQ3" s="8">
        <f t="array" ref="FQ3">FP3/INDEX(Exch_rates,MATCH($A3,Exch_regions2,0),MATCH(FP$1,Exch_months2,0))</f>
        <v>30.711805555555557</v>
      </c>
      <c r="FR3" s="7">
        <v>737083.33333333337</v>
      </c>
      <c r="FS3" s="8">
        <f t="array" ref="FS3">FR3/INDEX(Exch_rates,MATCH($A3,Exch_regions2,0),MATCH(FR$1,Exch_months2,0))</f>
        <v>32.75925925925926</v>
      </c>
      <c r="FT3" s="7">
        <v>744729.16666666663</v>
      </c>
      <c r="FU3" s="8">
        <f t="array" ref="FU3">FT3/INDEX(Exch_rates,MATCH($A3,Exch_regions2,0),MATCH(FT$1,Exch_months2,0))</f>
        <v>33.099074074074075</v>
      </c>
      <c r="FV3" s="7">
        <v>729616.66666666663</v>
      </c>
      <c r="FW3" s="8">
        <f t="array" ref="FW3">FV3/INDEX(Exch_rates,MATCH($A3,Exch_regions2,0),MATCH(FV$1,Exch_months2,0))</f>
        <v>32.427407407407408</v>
      </c>
      <c r="FX3" s="7">
        <v>766083.33333333337</v>
      </c>
      <c r="FY3" s="8">
        <f t="array" ref="FY3">FX3/INDEX(Exch_rates,MATCH($A3,Exch_regions2,0),MATCH(FX$1,Exch_months2,0))</f>
        <v>34.048148148148151</v>
      </c>
      <c r="FZ3" s="7">
        <v>776750</v>
      </c>
      <c r="GA3" s="8">
        <f t="array" ref="GA3">FZ3/INDEX(Exch_rates,MATCH($A3,Exch_regions2,0),MATCH(FZ$1,Exch_months2,0))</f>
        <v>33.771739130434781</v>
      </c>
      <c r="GB3" s="7">
        <v>770750</v>
      </c>
      <c r="GC3" s="8">
        <f t="array" ref="GC3">GB3/INDEX(Exch_rates,MATCH($A3,Exch_regions2,0),MATCH(GB$1,Exch_months2,0))</f>
        <v>33.510869565217391</v>
      </c>
      <c r="GD3" s="7">
        <v>808416.66666666663</v>
      </c>
      <c r="GE3" s="8">
        <f t="array" ref="GE3">GD3/INDEX(Exch_rates,MATCH($A3,Exch_regions2,0),MATCH(GD$1,Exch_months2,0))</f>
        <v>34.864330637915543</v>
      </c>
      <c r="GF3" s="7">
        <v>810083.33333333337</v>
      </c>
      <c r="GG3" s="8">
        <f t="array" ref="GG3">GF3/INDEX(Exch_rates,MATCH($A3,Exch_regions2,0),MATCH(GF$1,Exch_months2,0))</f>
        <v>34.936208445642407</v>
      </c>
      <c r="GH3" s="7">
        <v>819000</v>
      </c>
      <c r="GI3" s="8">
        <f t="array" ref="GI3">GH3/INDEX(Exch_rates,MATCH($A3,Exch_regions2,0),MATCH(GH$1,Exch_months2,0))</f>
        <v>35.320754716981135</v>
      </c>
      <c r="GJ3" s="7">
        <v>811333.33333333337</v>
      </c>
      <c r="GK3" s="8">
        <f t="array" ref="GK3">GJ3/INDEX(Exch_rates,MATCH($A3,Exch_regions2,0),MATCH(GJ$1,Exch_months2,0))</f>
        <v>35.275362318840578</v>
      </c>
      <c r="GL3" s="7">
        <v>767416.66666666663</v>
      </c>
      <c r="GM3" s="8">
        <f t="array" ref="GM3">GL3/INDEX(Exch_rates,MATCH($A3,Exch_regions2,0),MATCH(GL$1,Exch_months2,0))</f>
        <v>34.882575757575758</v>
      </c>
      <c r="GN3" s="7">
        <v>758083.33333333337</v>
      </c>
      <c r="GO3" s="8">
        <f t="array" ref="GO3">GN3/INDEX(Exch_rates,MATCH($A3,Exch_regions2,0),MATCH(GN$1,Exch_months2,0))</f>
        <v>34.458333333333336</v>
      </c>
      <c r="GP3" s="7">
        <v>763416.66666666663</v>
      </c>
      <c r="GQ3" s="8">
        <f t="array" ref="GQ3">GP3/INDEX(Exch_rates,MATCH($A3,Exch_regions2,0),MATCH(GP$1,Exch_months2,0))</f>
        <v>34.700757575757571</v>
      </c>
      <c r="GR3" s="7">
        <v>763416.66666666663</v>
      </c>
      <c r="GS3" s="8">
        <f t="array" ref="GS3">GR3/INDEX(Exch_rates,MATCH($A3,Exch_regions2,0),MATCH(GR$1,Exch_months2,0))</f>
        <v>34.700757575757571</v>
      </c>
      <c r="GT3" s="7">
        <v>755083.33333333337</v>
      </c>
      <c r="GU3" s="8">
        <f t="array" ref="GU3">GT3/INDEX(Exch_rates,MATCH($A3,Exch_regions2,0),MATCH(GT$1,Exch_months2,0))</f>
        <v>34.321969696969695</v>
      </c>
      <c r="GV3" s="7">
        <v>755083.33333333337</v>
      </c>
      <c r="GW3" s="8">
        <f t="array" ref="GW3">GV3/INDEX(Exch_rates,MATCH($A3,Exch_regions2,0),MATCH(GV$1,Exch_months2,0))</f>
        <v>34.321969696969695</v>
      </c>
      <c r="GX3" s="7">
        <v>788416.66666666663</v>
      </c>
      <c r="GY3" s="8">
        <f t="array" ref="GY3">GX3/INDEX(Exch_rates,MATCH($A3,Exch_regions2,0),MATCH(GX$1,Exch_months2,0))</f>
        <v>35.837121212121211</v>
      </c>
      <c r="GZ3" s="7">
        <v>773416.66666666663</v>
      </c>
      <c r="HA3" s="8">
        <f t="array" ref="HA3">GZ3/INDEX(Exch_rates,MATCH($A3,Exch_regions2,0),MATCH(GZ$1,Exch_months2,0))</f>
        <v>35.155303030303031</v>
      </c>
      <c r="HB3" s="7">
        <v>842750</v>
      </c>
      <c r="HC3" s="8">
        <f t="array" ref="HC3">HB3/INDEX(Exch_rates,MATCH($A3,Exch_regions2,0),MATCH(HB$1,Exch_months2,0))</f>
        <v>37.455555555555556</v>
      </c>
      <c r="HD3" s="7">
        <v>807416.66666666663</v>
      </c>
      <c r="HE3" s="8">
        <f t="array" ref="HE3">HD3/INDEX(Exch_rates,MATCH($A3,Exch_regions2,0),MATCH(HD$1,Exch_months2,0))</f>
        <v>35.885185185185186</v>
      </c>
      <c r="HF3" s="7">
        <v>827616.66666666663</v>
      </c>
      <c r="HG3" s="8">
        <f t="array" ref="HG3">HF3/INDEX(Exch_rates,MATCH($A3,Exch_regions2,0),MATCH(HF$1,Exch_months2,0))</f>
        <v>36.782962962962962</v>
      </c>
      <c r="HH3" s="7">
        <v>827916.66666666663</v>
      </c>
      <c r="HI3" s="8">
        <f t="array" ref="HI3">HH3/INDEX(Exch_rates,MATCH($A3,Exch_regions2,0),MATCH(HH$1,Exch_months2,0))</f>
        <v>36.796296296296298</v>
      </c>
      <c r="HJ3" s="7">
        <v>802583.33333333337</v>
      </c>
      <c r="HK3" s="8">
        <f t="array" ref="HK3">HJ3/INDEX(Exch_rates,MATCH($A3,Exch_regions2,0),MATCH(HJ$1,Exch_months2,0))</f>
        <v>35.670370370370371</v>
      </c>
      <c r="HL3" s="7">
        <v>757083.33333333337</v>
      </c>
      <c r="HM3" s="8">
        <f t="array" ref="HM3">HL3/INDEX(Exch_rates,MATCH($A3,Exch_regions2,0),MATCH(HL$1,Exch_months2,0))</f>
        <v>33.648148148148152</v>
      </c>
      <c r="HN3" s="8">
        <v>777000</v>
      </c>
      <c r="HO3" s="8">
        <f t="array" ref="HO3">HN3/INDEX(Exch_rates,MATCH($A3,Exch_regions2,0),MATCH(HN$1,Exch_months2,0))</f>
        <v>34.533333333333331</v>
      </c>
      <c r="HP3" s="8">
        <v>795333.33333333337</v>
      </c>
      <c r="HQ3" s="8">
        <f t="array" ref="HQ3">HP3/INDEX(Exch_rates,MATCH($A3,Exch_regions2,0),MATCH(HP$1,Exch_months2,0))</f>
        <v>34.959706959706963</v>
      </c>
      <c r="HR3" s="8">
        <v>785562.5</v>
      </c>
      <c r="HS3" s="8">
        <f t="array" ref="HS3">HR3/INDEX(Exch_rates,MATCH($A3,Exch_regions2,0),MATCH(HR$1,Exch_months2,0))</f>
        <v>34.72099447513812</v>
      </c>
      <c r="HT3" s="8">
        <v>802300</v>
      </c>
      <c r="HU3" s="8">
        <f t="array" ref="HU3">HT3/INDEX(Exch_rates,MATCH($A3,Exch_regions2,0),MATCH(HT$1,Exch_months2,0))</f>
        <v>35.657777777777781</v>
      </c>
      <c r="HV3" s="8">
        <v>804500</v>
      </c>
      <c r="HW3" s="8">
        <f t="array" ref="HW3">HV3/INDEX(Exch_rates,MATCH($A3,Exch_regions2,0),MATCH(HV$1,Exch_months2,0))</f>
        <v>35.755555555555553</v>
      </c>
      <c r="HX3" s="8">
        <v>785166.66666666663</v>
      </c>
      <c r="HY3" s="8">
        <f t="array" ref="HY3">HX3/INDEX(Exch_rates,MATCH($A3,Exch_regions2,0),MATCH(HX$1,Exch_months2,0))</f>
        <v>34.896296296296292</v>
      </c>
      <c r="HZ3" s="8">
        <v>761041.66666666663</v>
      </c>
      <c r="IA3" s="8">
        <f t="array" ref="IA3">HZ3/INDEX(Exch_rates,MATCH($A3,Exch_regions2,0),MATCH(HZ$1,Exch_months2,0))</f>
        <v>33.824074074074069</v>
      </c>
      <c r="IB3" s="8">
        <v>764333.33333333337</v>
      </c>
      <c r="IC3" s="8">
        <f t="array" ref="IC3">IB3/INDEX(Exch_rates,MATCH($A3,Exch_regions2,0),MATCH(IB$1,Exch_months2,0))</f>
        <v>33.970370370370375</v>
      </c>
      <c r="ID3" s="8">
        <v>788666.66666666663</v>
      </c>
      <c r="IE3" s="8">
        <f t="array" ref="IE3">ID3/INDEX(Exch_rates,MATCH($A3,Exch_regions2,0),MATCH(ID$1,Exch_months2,0))</f>
        <v>35.05185185185185</v>
      </c>
      <c r="IF3" s="8">
        <v>789583.33333333337</v>
      </c>
      <c r="IG3" s="8">
        <f t="array" ref="IG3">IF3/INDEX(Exch_rates,MATCH($A3,Exch_regions2,0),MATCH(IF$1,Exch_months2,0))</f>
        <v>35.092592592592595</v>
      </c>
      <c r="IH3" s="8">
        <v>776250</v>
      </c>
      <c r="II3" s="8">
        <f t="array" ref="II3">IH3/INDEX(Exch_rates,MATCH($A3,Exch_regions2,0),MATCH(IH$1,Exch_months2,0))</f>
        <v>34.120879120879124</v>
      </c>
      <c r="IJ3" s="8">
        <v>882166.66666666663</v>
      </c>
      <c r="IK3" s="8">
        <f t="array" ref="IK3">IJ3/INDEX(Exch_rates,MATCH($A3,Exch_regions2,0),MATCH(IJ$1,Exch_months2,0))</f>
        <v>34.82236842105263</v>
      </c>
      <c r="IL3" s="8">
        <v>923800</v>
      </c>
      <c r="IM3" s="8">
        <f t="array" ref="IM3">IL3/INDEX(Exch_rates,MATCH($A3,Exch_regions2,0),MATCH(IL$1,Exch_months2,0))</f>
        <v>35.713917525773191</v>
      </c>
      <c r="IN3" s="8">
        <v>941500</v>
      </c>
      <c r="IO3" s="8">
        <f t="array" ref="IO3">IN3/INDEX(Exch_rates,MATCH($A3,Exch_regions2,0),MATCH(IN$1,Exch_months2,0))</f>
        <v>36.21153846153846</v>
      </c>
      <c r="IP3" s="8">
        <v>937066.66666666663</v>
      </c>
      <c r="IQ3" s="8">
        <f t="array" ref="IQ3">IP3/INDEX(Exch_rates,MATCH($A3,Exch_regions2,0),MATCH(IP$1,Exch_months2,0))</f>
        <v>36.226804123711339</v>
      </c>
      <c r="IR3" s="8">
        <v>914250</v>
      </c>
      <c r="IS3" s="8">
        <f t="array" ref="IS3">IR3/INDEX(Exch_rates,MATCH($A3,Exch_regions2,0),MATCH(IR$1,Exch_months2,0))</f>
        <v>35.390322580645162</v>
      </c>
      <c r="IT3" s="8">
        <v>906833.33333333337</v>
      </c>
      <c r="IU3" s="8">
        <f t="array" ref="IU3">IT3/INDEX(Exch_rates,MATCH($A3,Exch_regions2,0),MATCH(IT$1,Exch_months2,0))</f>
        <v>34.878205128205131</v>
      </c>
      <c r="IV3" s="34">
        <v>864600</v>
      </c>
      <c r="IW3" s="8">
        <f t="array" ref="IW3">IV3/INDEX(Exch_rates,MATCH($A3,Exch_regions2,0),MATCH(IV$1,Exch_months2,0))</f>
        <v>33.253846153846155</v>
      </c>
      <c r="IX3" s="8">
        <v>866500</v>
      </c>
      <c r="IY3" s="8">
        <f t="array" ref="IY3">IX3/INDEX(Exch_rates,MATCH($A3,Exch_regions2,0),MATCH(IX$1,Exch_months2,0))</f>
        <v>33.32692307692308</v>
      </c>
      <c r="IZ3" s="8">
        <v>919332.33333333337</v>
      </c>
      <c r="JA3" s="8">
        <f t="array" ref="JA3">IZ3/INDEX(Exch_rates,MATCH($A3,Exch_regions2,0),MATCH(IZ$1,Exch_months2,0))</f>
        <v>35.358935897435899</v>
      </c>
      <c r="JB3" s="8">
        <v>915700</v>
      </c>
      <c r="JC3" s="8">
        <f t="array" ref="JC3">JB3/INDEX(Exch_rates,MATCH($A3,Exch_regions2,0),MATCH(JB$1,Exch_months2,0))</f>
        <v>35.219230769230769</v>
      </c>
      <c r="JD3" s="8">
        <v>939400</v>
      </c>
      <c r="JE3" s="8">
        <f t="array" ref="JE3">JD3/INDEX(Exch_rates,MATCH($A3,Exch_regions2,0),MATCH(JD$1,Exch_months2,0))</f>
        <v>35.901551631888708</v>
      </c>
      <c r="JF3" s="8">
        <v>910766.66666666663</v>
      </c>
      <c r="JG3" s="8">
        <f t="array" ref="JG3">JF3/INDEX(Exch_rates,MATCH($A3,Exch_regions2,0),MATCH(JF$1,Exch_months2,0))</f>
        <v>35.029487179487177</v>
      </c>
      <c r="JH3" s="8">
        <v>946150</v>
      </c>
      <c r="JI3" s="8">
        <f t="array" ref="JI3">JH3/INDEX(Exch_rates,MATCH($A3,Exch_regions2,0),MATCH(JH$1,Exch_months2,0))</f>
        <v>36.216267942583734</v>
      </c>
      <c r="JJ3" s="8">
        <v>927483.33333333337</v>
      </c>
      <c r="JK3" s="8">
        <f t="array" ref="JK3">JJ3/INDEX(Exch_rates,MATCH($A3,Exch_regions2,0),MATCH(JJ$1,Exch_months2,0))</f>
        <v>35.672435897435896</v>
      </c>
      <c r="JL3" s="8">
        <v>934483.33333333337</v>
      </c>
      <c r="JM3" s="8">
        <f t="array" ref="JM3">JL3/INDEX(Exch_rates,MATCH($A3,Exch_regions2,0),MATCH(JL$1,Exch_months2,0))</f>
        <v>35.94166666666667</v>
      </c>
      <c r="JN3" s="8">
        <v>951793.33333333337</v>
      </c>
      <c r="JO3" s="8">
        <f t="array" ref="JO3">JN3/INDEX(Exch_rates,MATCH($A3,Exch_regions2,0),MATCH(JN$1,Exch_months2,0))</f>
        <v>36.607435897435899</v>
      </c>
      <c r="JP3" s="8">
        <v>952383.33333333337</v>
      </c>
      <c r="JQ3" s="8">
        <f t="array" ref="JQ3">JP3/INDEX(Exch_rates,MATCH($A3,Exch_regions2,0),MATCH(JP$1,Exch_months2,0))</f>
        <v>36.630128205128209</v>
      </c>
      <c r="JR3" s="8">
        <v>982533.33333333337</v>
      </c>
      <c r="JS3" s="8">
        <f t="array" ref="JS3">JR3/INDEX(Exch_rates,MATCH($A3,Exch_regions2,0),MATCH(JR$1,Exch_months2,0))</f>
        <v>37.789743589743594</v>
      </c>
      <c r="JT3" s="8">
        <v>959600</v>
      </c>
      <c r="JU3" s="8">
        <f t="array" ref="JU3">JT3/INDEX(Exch_rates,MATCH($A3,Exch_regions2,0),MATCH(JT$1,Exch_months2,0))</f>
        <v>36.907692307692308</v>
      </c>
      <c r="JV3" s="8">
        <v>1045183.3333333334</v>
      </c>
      <c r="JW3" s="8">
        <f t="array" ref="JW3">JV3/INDEX(Exch_rates,MATCH($A3,Exch_regions2,0),MATCH(JV$1,Exch_months2,0))</f>
        <v>39.943312101910827</v>
      </c>
      <c r="JX3" s="8">
        <v>1001600</v>
      </c>
      <c r="JY3" s="8">
        <f t="array" ref="JY3">JX3/INDEX(Exch_rates,MATCH($A3,Exch_regions2,0),MATCH(JX$1,Exch_months2,0))</f>
        <v>38.277707006369425</v>
      </c>
      <c r="JZ3" s="8">
        <v>999650</v>
      </c>
      <c r="KA3" s="8">
        <f t="array" ref="KA3">JZ3/INDEX(Exch_rates,MATCH($A3,Exch_regions2,0),MATCH(JZ$1,Exch_months2,0))</f>
        <v>38.448076923076925</v>
      </c>
      <c r="KB3" s="8">
        <v>982533.33333333337</v>
      </c>
      <c r="KC3" s="8">
        <f t="array" ref="KC3">KB3/INDEX(Exch_rates,MATCH($A3,Exch_regions2,0),MATCH(KB$1,Exch_months2,0))</f>
        <v>37.789743589743594</v>
      </c>
      <c r="KD3" s="8">
        <v>1004033.3333333334</v>
      </c>
      <c r="KE3" s="8">
        <f t="array" ref="KE3">KD3/INDEX(Exch_rates,MATCH($A3,Exch_regions2,0),MATCH(KD$1,Exch_months2,0))</f>
        <v>38.616666666666667</v>
      </c>
      <c r="KF3" s="8">
        <v>1069283.3333333333</v>
      </c>
      <c r="KG3" s="8">
        <f t="array" ref="KG3">KF3/INDEX(Exch_rates,MATCH($A3,Exch_regions2,0),MATCH(KF$1,Exch_months2,0))</f>
        <v>40.606210205192468</v>
      </c>
      <c r="KH3" s="8">
        <v>1065450</v>
      </c>
      <c r="KI3" s="8">
        <f t="array" ref="KI3">KH3/INDEX(Exch_rates,MATCH($A3,Exch_regions2,0),MATCH(KH$1,Exch_months2,0))</f>
        <v>40.205660377358491</v>
      </c>
      <c r="KJ3" s="8">
        <v>1030033.3333333334</v>
      </c>
      <c r="KK3" s="8">
        <f t="array" ref="KK3">KJ3/INDEX(Exch_rates,MATCH($A3,Exch_regions2,0),MATCH(KJ$1,Exch_months2,0))</f>
        <v>39.365334148640734</v>
      </c>
      <c r="KL3" s="8">
        <v>1038833.3333333334</v>
      </c>
      <c r="KM3" s="8">
        <f t="array" ref="KM3">KL3/INDEX(Exch_rates,MATCH($A3,Exch_regions2,0),MATCH(KL$1,Exch_months2,0))</f>
        <v>39.44986645400575</v>
      </c>
      <c r="KN3" s="8">
        <v>935616.66666666663</v>
      </c>
      <c r="KO3" s="8">
        <f t="array" ref="KO3">KN3/INDEX(Exch_rates,MATCH($A3,Exch_regions2,0),MATCH(KN$1,Exch_months2,0))</f>
        <v>35.642539682539685</v>
      </c>
      <c r="KP3" s="8">
        <v>960700</v>
      </c>
      <c r="KQ3" s="8">
        <f t="array" ref="KQ3">KP3/INDEX(Exch_rates,MATCH($A3,Exch_regions2,0),MATCH(KP$1,Exch_months2,0))</f>
        <v>36.950000000000003</v>
      </c>
      <c r="KR3" s="8">
        <v>984783.33333333337</v>
      </c>
      <c r="KS3" s="8">
        <f t="array" ref="KS3">KR3/INDEX(Exch_rates,MATCH($A3,Exch_regions2,0),MATCH(KR$1,Exch_months2,0))</f>
        <v>37.876282051282054</v>
      </c>
      <c r="KT3" s="8">
        <v>1022283.3333333334</v>
      </c>
      <c r="KU3" s="8">
        <f t="array" ref="KU3">KT3/INDEX(Exch_rates,MATCH($A3,Exch_regions2,0),MATCH(KT$1,Exch_months2,0))</f>
        <v>38.821377485790961</v>
      </c>
      <c r="KV3" s="8">
        <v>1023033.3333333334</v>
      </c>
      <c r="KW3" s="8">
        <f t="array" ref="KW3">KV3/INDEX(Exch_rates,MATCH($A3,Exch_regions2,0),MATCH(KV$1,Exch_months2,0))</f>
        <v>38.849858858972901</v>
      </c>
      <c r="KX3" s="8">
        <v>1032783.3333333334</v>
      </c>
      <c r="KY3" s="8">
        <f t="array" ref="KY3">KX3/INDEX(Exch_rates,MATCH($A3,Exch_regions2,0),MATCH(KX$1,Exch_months2,0))</f>
        <v>39.722435897435901</v>
      </c>
      <c r="KZ3" s="8">
        <v>1012950</v>
      </c>
      <c r="LA3" s="8">
        <f t="array" ref="LA3">KZ3/INDEX(Exch_rates,MATCH($A3,Exch_regions2,0),MATCH(KZ$1,Exch_months2,0))</f>
        <v>38.466942619526833</v>
      </c>
      <c r="LB3" s="8">
        <v>993366.66666666663</v>
      </c>
      <c r="LC3" s="8">
        <f t="array" ref="LC3">LB3/INDEX(Exch_rates,MATCH($A3,Exch_regions2,0),MATCH(LB$1,Exch_months2,0))</f>
        <v>37.819487804258991</v>
      </c>
      <c r="LD3" s="8">
        <v>985033.33333333337</v>
      </c>
      <c r="LE3" s="8">
        <f>LD3/INDEX(Exch_rates,MATCH($A3,Exch_regions2,0),MATCH(LD$1,Exch_months2,0))</f>
        <v>37.885897435897441</v>
      </c>
      <c r="LF3" s="8">
        <v>964533.33333333337</v>
      </c>
      <c r="LG3" s="8">
        <f t="shared" ref="LG3:LG20" si="72">LF3/INDEX(Exch_rates,MATCH($A3,Exch_regions2,0),MATCH(LF$1,Exch_months2,0))</f>
        <v>37.097435897435901</v>
      </c>
      <c r="LH3" s="8">
        <v>1055300</v>
      </c>
      <c r="LI3" s="8">
        <f>LH3/INDEX(Exch_Rate_Data1,MATCH('Non-Food Items CMB'!$A3,Exch_regions1,0),MATCH('Non-Food Items CMB'!LH$1,exch_month4,0))</f>
        <v>40.588461538461537</v>
      </c>
      <c r="LJ3" s="41">
        <v>1050966.6666666667</v>
      </c>
      <c r="LK3" s="8">
        <f>LJ3/INDEX(exch_Rate_Data2,MATCH('Non-Food Items CMB'!$A3,Exch_regions1,0),MATCH('Non-Food Items CMB'!LJ$1,exch_month5,0))</f>
        <v>40.421794871794873</v>
      </c>
      <c r="LL3" s="8">
        <v>1037300</v>
      </c>
      <c r="LM3" s="8">
        <f>LL3/INDEX(exch_Rate_Data3,MATCH('Non-Food Items CMB'!$A3,Exch_regions1,0),MATCH('Non-Food Items CMB'!LL$1,exch_month6,0))</f>
        <v>39.896153846153844</v>
      </c>
      <c r="LN3" s="41">
        <v>1058183.3333333333</v>
      </c>
      <c r="LO3" s="7">
        <f>LN3/INDEX(Exchange_rate4,MATCH('Non-Food Items CMB'!$A3,Exch_regions1,0),MATCH('Non-Food Items CMB'!LN$1,exch_month7,0))</f>
        <v>40.699358974358972</v>
      </c>
      <c r="LP3" s="7">
        <v>1024966.6666666666</v>
      </c>
      <c r="LQ3" s="7">
        <f>LP3/INDEX(Exchange_rate5,MATCH('Non-Food Items CMB'!$A3,Exch_regions1,0),MATCH('Non-Food Items CMB'!LP$1,exch_month8,0))</f>
        <v>39.421794871794873</v>
      </c>
      <c r="LR3" s="7">
        <v>1042366.6666666666</v>
      </c>
      <c r="LS3" s="7">
        <f>LR3/INDEX(Exchange_rate6,MATCH('Non-Food Items CMB'!$A3,Exch_regions1,0),MATCH('Non-Food Items CMB'!LR$1,exch_month9,0))</f>
        <v>40.091025641025638</v>
      </c>
      <c r="LT3" s="7">
        <v>1051966.6666666667</v>
      </c>
      <c r="LU3" s="7">
        <f>LT3/INDEX(Exchange_rate7,MATCH('Non-Food Items CMB'!$A3,Exch_regions1,0),MATCH('Non-Food Items CMB'!LT$1,exch_month10,0))</f>
        <v>40.460256410256413</v>
      </c>
      <c r="LV3" s="7">
        <v>1061566.6666666667</v>
      </c>
      <c r="LW3" s="7">
        <f>LV3/INDEX(exchange_rates8,MATCH('Non-Food Items CMB'!$A3,Exch_regions1,0),MATCH('Non-Food Items CMB'!LV$1,exch_month11,0))</f>
        <v>40.829487179487181</v>
      </c>
      <c r="LX3" s="7">
        <v>1063700</v>
      </c>
      <c r="LY3" s="7">
        <f>LX3/INDEX(exchange_rates9,MATCH('Non-Food Items CMB'!$A3,Exch_regions1,0),MATCH('Non-Food Items CMB'!LX$1,exch_month12,0))</f>
        <v>40.911538461538463</v>
      </c>
      <c r="LZ3" s="7">
        <v>1063900</v>
      </c>
      <c r="MA3" s="7">
        <f>LZ3/INDEX(exchange_rates10,MATCH('Non-Food Items CMB'!$A3,Exch_regions1,0),MATCH('Non-Food Items CMB'!LZ$1,exch_month13,0))</f>
        <v>40.919230769230772</v>
      </c>
      <c r="MB3" s="7">
        <v>1046900</v>
      </c>
      <c r="MC3" s="7">
        <f>MB3/INDEX(exchange_rates11,MATCH('Non-Food Items CMB'!$A3,Exch_regions1,0),MATCH('Non-Food Items CMB'!MB$1,exch_month14,0))</f>
        <v>40.265384615384619</v>
      </c>
      <c r="MD3" s="7">
        <v>1271258.3333333333</v>
      </c>
      <c r="ME3" s="7">
        <f>MD3/INDEX(exchange_rates12,MATCH('Non-Food Items CMB'!$A3,Exch_regions1,0),MATCH('Non-Food Items CMB'!MD$1,exch_month15,0))</f>
        <v>48.894551282051282</v>
      </c>
      <c r="MF3" s="7">
        <v>1268983.3333333333</v>
      </c>
      <c r="MG3" s="7">
        <f>MF3/INDEX(exchange_rates13,MATCH('Non-Food Items CMB'!$A3,Exch_regions1,0),MATCH('Non-Food Items CMB'!MF$1,exch_month16,0))</f>
        <v>48.807051282051276</v>
      </c>
      <c r="MH3" s="7">
        <v>1190650</v>
      </c>
      <c r="MI3" s="7">
        <f>MH3/INDEX(exchange_rates14,MATCH('Non-Food Items CMB'!$A3,Exch_regions1,0),MATCH('Non-Food Items CMB'!MH$1,exch_month17,0))</f>
        <v>45.794230769230772</v>
      </c>
      <c r="MJ3" s="7">
        <v>1191400</v>
      </c>
      <c r="MK3" s="7">
        <f>MJ3/INDEX(exchange_rates15,MATCH('Non-Food Items CMB'!$A3,Exch_regions1,0),MATCH('Non-Food Items CMB'!MJ$1,exch_month18,0))</f>
        <v>45.823076923076925</v>
      </c>
      <c r="ML3" s="7">
        <v>1103983.3333333333</v>
      </c>
      <c r="MM3" s="7">
        <f>ML3/INDEX(exchange_rates16,MATCH('Non-Food Items CMB'!$A3,Exch_regions1,0),MATCH('Non-Food Items CMB'!ML$1,exch_month19,0))</f>
        <v>42.460897435897429</v>
      </c>
      <c r="MN3" s="7">
        <v>1098316.6666666667</v>
      </c>
      <c r="MO3" s="7">
        <f>MN3/INDEX(exchange_rates17,MATCH('Non-Food Items CMB'!$A3,Exch_regions1,0),MATCH('Non-Food Items CMB'!MN$1,exch_month20,0))</f>
        <v>42.242948717948721</v>
      </c>
      <c r="MP3" s="7">
        <v>1077966.6666666667</v>
      </c>
      <c r="MQ3" s="7">
        <f>MP3/INDEX(exchange_rates18,MATCH('Non-Food Items CMB'!$A3,Exch_regions1,0),MATCH('Non-Food Items CMB'!MP$1,exch_month21,0))</f>
        <v>41.460256410256413</v>
      </c>
      <c r="MR3" s="7">
        <v>1083816.6666666667</v>
      </c>
      <c r="MS3" s="7">
        <f>MR3/INDEX(exchange_rates19,MATCH('Non-Food Items CMB'!$A3,Exch_regions1,0),MATCH('Non-Food Items CMB'!MR$1,exch_month22,0))</f>
        <v>41.685256410256414</v>
      </c>
      <c r="MT3" s="40">
        <f>AVERAGE(IB3,IZ3,JX3,KV3,LT3)</f>
        <v>952053.13333333342</v>
      </c>
      <c r="MU3" s="40">
        <f>AVERAGE(IC3,JA3,JY3,KW3,LU3)</f>
        <v>37.383425708681003</v>
      </c>
      <c r="MW3" s="6"/>
      <c r="MX3" s="37"/>
    </row>
    <row r="4" spans="1:362" ht="14.5" x14ac:dyDescent="0.35">
      <c r="A4" s="14" t="s">
        <v>1</v>
      </c>
      <c r="B4" s="7">
        <v>732250</v>
      </c>
      <c r="C4" s="8">
        <f t="shared" si="0"/>
        <v>23.875122269318553</v>
      </c>
      <c r="D4" s="7">
        <v>749500</v>
      </c>
      <c r="E4" s="8">
        <f t="shared" si="1"/>
        <v>24.265479562929986</v>
      </c>
      <c r="F4" s="7">
        <v>753250</v>
      </c>
      <c r="G4" s="8">
        <f t="shared" si="2"/>
        <v>24.716981132075471</v>
      </c>
      <c r="H4" s="7">
        <v>755500</v>
      </c>
      <c r="I4" s="8">
        <f t="shared" si="3"/>
        <v>24.302372336147968</v>
      </c>
      <c r="J4" s="7">
        <v>752125</v>
      </c>
      <c r="K4" s="8">
        <f t="shared" si="4"/>
        <v>23.511253516723976</v>
      </c>
      <c r="L4" s="7">
        <v>772000</v>
      </c>
      <c r="M4" s="8">
        <f t="shared" si="5"/>
        <v>23.845559845559844</v>
      </c>
      <c r="N4" s="7">
        <v>761750</v>
      </c>
      <c r="O4" s="8">
        <f t="shared" si="6"/>
        <v>23.620155038759691</v>
      </c>
      <c r="P4" s="7">
        <v>760750</v>
      </c>
      <c r="Q4" s="8">
        <f t="shared" si="7"/>
        <v>23.818096430807763</v>
      </c>
      <c r="R4" s="7">
        <v>771000</v>
      </c>
      <c r="S4" s="8">
        <f t="shared" si="8"/>
        <v>25.280760718091646</v>
      </c>
      <c r="T4" s="7">
        <v>737000</v>
      </c>
      <c r="U4" s="8">
        <f t="shared" si="9"/>
        <v>24.628237259816206</v>
      </c>
      <c r="V4" s="7">
        <v>726350</v>
      </c>
      <c r="W4" s="8">
        <f t="shared" si="10"/>
        <v>25.222675579477386</v>
      </c>
      <c r="X4" s="7">
        <v>753750</v>
      </c>
      <c r="Y4" s="8">
        <f t="shared" si="11"/>
        <v>27.877947295423024</v>
      </c>
      <c r="Z4" s="7">
        <v>764375</v>
      </c>
      <c r="AA4" s="8">
        <f t="shared" si="12"/>
        <v>28.817153628652214</v>
      </c>
      <c r="AB4" s="7">
        <v>741200</v>
      </c>
      <c r="AC4" s="8">
        <f t="shared" si="13"/>
        <v>29.331222793826672</v>
      </c>
      <c r="AD4" s="7">
        <v>758250</v>
      </c>
      <c r="AE4" s="8">
        <f t="shared" si="14"/>
        <v>30.497737556561084</v>
      </c>
      <c r="AF4" s="7">
        <v>757125</v>
      </c>
      <c r="AG4" s="8">
        <f t="shared" si="15"/>
        <v>31.912539515279242</v>
      </c>
      <c r="AH4" s="7">
        <v>753250</v>
      </c>
      <c r="AI4" s="8">
        <f t="shared" si="16"/>
        <v>31.917372881355931</v>
      </c>
      <c r="AJ4" s="7">
        <v>760125</v>
      </c>
      <c r="AK4" s="8">
        <f t="shared" si="17"/>
        <v>32.277070063694268</v>
      </c>
      <c r="AL4" s="7">
        <v>757500</v>
      </c>
      <c r="AM4" s="8">
        <f t="shared" si="18"/>
        <v>34.006734006734007</v>
      </c>
      <c r="AN4" s="7">
        <v>759500</v>
      </c>
      <c r="AO4" s="8">
        <f t="shared" si="19"/>
        <v>34.849041020464348</v>
      </c>
      <c r="AP4" s="7">
        <v>752250</v>
      </c>
      <c r="AQ4" s="8">
        <f t="shared" si="20"/>
        <v>34.506880733944953</v>
      </c>
      <c r="AR4" s="7">
        <v>788100</v>
      </c>
      <c r="AS4" s="8">
        <f t="shared" si="21"/>
        <v>35.436151079136692</v>
      </c>
      <c r="AT4" s="7">
        <v>800312.5</v>
      </c>
      <c r="AU4" s="8">
        <f t="shared" si="22"/>
        <v>35.848264277715565</v>
      </c>
      <c r="AV4" s="7">
        <v>745550</v>
      </c>
      <c r="AW4" s="8">
        <f t="shared" si="23"/>
        <v>33.689561680976048</v>
      </c>
      <c r="AX4" s="7">
        <v>754000</v>
      </c>
      <c r="AY4" s="8">
        <f t="shared" si="24"/>
        <v>34.040632054176072</v>
      </c>
      <c r="AZ4" s="7">
        <v>750250</v>
      </c>
      <c r="BA4" s="8">
        <f t="shared" si="25"/>
        <v>35.993571291498753</v>
      </c>
      <c r="BB4" s="7">
        <v>751250</v>
      </c>
      <c r="BC4" s="8">
        <f t="shared" si="26"/>
        <v>37.14462299134734</v>
      </c>
      <c r="BD4" s="7">
        <v>746550</v>
      </c>
      <c r="BE4" s="8">
        <f t="shared" si="27"/>
        <v>36.399317406143346</v>
      </c>
      <c r="BF4" s="7">
        <v>735687.5</v>
      </c>
      <c r="BG4" s="8">
        <f t="shared" si="28"/>
        <v>34.337806301050172</v>
      </c>
      <c r="BH4" s="7">
        <v>727500</v>
      </c>
      <c r="BI4" s="8">
        <f t="shared" si="29"/>
        <v>33.506044905008636</v>
      </c>
      <c r="BJ4" s="7">
        <v>735875</v>
      </c>
      <c r="BK4" s="8">
        <f t="shared" si="30"/>
        <v>33.891767415083478</v>
      </c>
      <c r="BL4" s="7">
        <v>740125</v>
      </c>
      <c r="BM4" s="8">
        <f t="shared" si="31"/>
        <v>36.526835286859964</v>
      </c>
      <c r="BN4" s="7">
        <v>748812.5</v>
      </c>
      <c r="BO4" s="8">
        <f t="shared" si="32"/>
        <v>37.024103831891225</v>
      </c>
      <c r="BP4" s="7">
        <v>745250</v>
      </c>
      <c r="BQ4" s="8">
        <f t="shared" si="33"/>
        <v>36.599140577041126</v>
      </c>
      <c r="BR4" s="7">
        <v>735000</v>
      </c>
      <c r="BS4" s="8">
        <f t="shared" si="34"/>
        <v>35.083532219570408</v>
      </c>
      <c r="BT4" s="7">
        <v>741600</v>
      </c>
      <c r="BU4" s="8">
        <f t="shared" si="35"/>
        <v>34.816901408450704</v>
      </c>
      <c r="BV4" s="7">
        <v>733125</v>
      </c>
      <c r="BW4" s="8">
        <f t="shared" si="36"/>
        <v>34.765856550088913</v>
      </c>
      <c r="BX4" s="7">
        <v>743937.5</v>
      </c>
      <c r="BY4" s="8">
        <f t="shared" si="37"/>
        <v>35.425595238095241</v>
      </c>
      <c r="BZ4" s="7">
        <v>744000</v>
      </c>
      <c r="CA4" s="8">
        <f t="shared" si="38"/>
        <v>36.328125</v>
      </c>
      <c r="CB4" s="7">
        <v>741500</v>
      </c>
      <c r="CC4" s="8">
        <f t="shared" si="39"/>
        <v>35.30952380952381</v>
      </c>
      <c r="CD4" s="7">
        <v>741875</v>
      </c>
      <c r="CE4" s="8">
        <f t="shared" si="40"/>
        <v>35.327380952380949</v>
      </c>
      <c r="CF4" s="7">
        <v>737875</v>
      </c>
      <c r="CG4" s="8">
        <f t="shared" si="41"/>
        <v>35.136904761904759</v>
      </c>
      <c r="CH4" s="7">
        <v>741875</v>
      </c>
      <c r="CI4" s="8">
        <f t="shared" si="42"/>
        <v>35.327380952380949</v>
      </c>
      <c r="CJ4" s="7">
        <v>741500</v>
      </c>
      <c r="CK4" s="8">
        <f t="shared" si="43"/>
        <v>36.170731707317074</v>
      </c>
      <c r="CL4" s="7">
        <v>742100</v>
      </c>
      <c r="CM4" s="8">
        <f t="shared" si="44"/>
        <v>36.200000000000003</v>
      </c>
      <c r="CN4" s="7">
        <v>756375</v>
      </c>
      <c r="CO4" s="8">
        <f t="shared" si="45"/>
        <v>35.594117647058823</v>
      </c>
      <c r="CP4" s="7">
        <v>756375</v>
      </c>
      <c r="CQ4" s="8">
        <f t="shared" si="46"/>
        <v>35.344626168224302</v>
      </c>
      <c r="CR4" s="7">
        <v>734087.5</v>
      </c>
      <c r="CS4" s="8">
        <f t="shared" si="47"/>
        <v>33.998124305298262</v>
      </c>
      <c r="CT4" s="7">
        <v>734087.5</v>
      </c>
      <c r="CU4" s="8">
        <f t="shared" si="48"/>
        <v>34.443988269794723</v>
      </c>
      <c r="CV4" s="7">
        <v>761087.5</v>
      </c>
      <c r="CW4" s="8">
        <f t="shared" si="49"/>
        <v>35.277996662649485</v>
      </c>
      <c r="CX4" s="7">
        <v>730750</v>
      </c>
      <c r="CY4" s="8">
        <f t="shared" si="50"/>
        <v>33.185740236148952</v>
      </c>
      <c r="CZ4" s="7">
        <v>736500</v>
      </c>
      <c r="DA4" s="8">
        <f t="shared" si="51"/>
        <v>33.477272727272727</v>
      </c>
      <c r="DB4" s="7">
        <v>737250</v>
      </c>
      <c r="DC4" s="8">
        <f t="shared" si="52"/>
        <v>33.511363636363633</v>
      </c>
      <c r="DD4" s="7">
        <v>735400</v>
      </c>
      <c r="DE4" s="8">
        <f t="shared" si="53"/>
        <v>33.276018099547514</v>
      </c>
      <c r="DF4" s="7">
        <v>735250</v>
      </c>
      <c r="DG4" s="8">
        <f t="shared" si="54"/>
        <v>33.306908267270671</v>
      </c>
      <c r="DH4" s="7">
        <v>732450</v>
      </c>
      <c r="DI4" s="8">
        <f t="shared" si="55"/>
        <v>32.845291479820631</v>
      </c>
      <c r="DJ4" s="7">
        <v>735750</v>
      </c>
      <c r="DK4" s="8">
        <f t="shared" si="56"/>
        <v>33.235460191981929</v>
      </c>
      <c r="DL4" s="7">
        <v>730000</v>
      </c>
      <c r="DM4" s="8">
        <f t="shared" si="57"/>
        <v>32.864378165447384</v>
      </c>
      <c r="DN4" s="7">
        <v>716750</v>
      </c>
      <c r="DO4" s="8">
        <f t="shared" si="58"/>
        <v>31.505494505494507</v>
      </c>
      <c r="DP4" s="7">
        <v>735375</v>
      </c>
      <c r="DQ4" s="8">
        <f t="shared" si="59"/>
        <v>31.629032258064516</v>
      </c>
      <c r="DR4" s="7">
        <v>739875</v>
      </c>
      <c r="DS4" s="8">
        <f t="shared" si="60"/>
        <v>31.737265415549597</v>
      </c>
      <c r="DT4" s="7">
        <v>722500</v>
      </c>
      <c r="DU4" s="8">
        <f t="shared" si="61"/>
        <v>30.104166666666668</v>
      </c>
      <c r="DV4" s="7">
        <v>728625</v>
      </c>
      <c r="DW4" s="8">
        <f t="shared" si="62"/>
        <v>30.046391752577321</v>
      </c>
      <c r="DX4" s="7">
        <v>728625</v>
      </c>
      <c r="DY4" s="8">
        <f t="shared" si="63"/>
        <v>30.046391752577321</v>
      </c>
      <c r="DZ4" s="7">
        <v>735500</v>
      </c>
      <c r="EA4" s="8">
        <f t="shared" si="64"/>
        <v>29.717171717171716</v>
      </c>
      <c r="EB4" s="7">
        <v>724400</v>
      </c>
      <c r="EC4" s="8">
        <f t="shared" si="65"/>
        <v>28.975999999999999</v>
      </c>
      <c r="ED4" s="7">
        <v>673000</v>
      </c>
      <c r="EE4" s="8">
        <f t="shared" si="66"/>
        <v>26.392156862745097</v>
      </c>
      <c r="EF4" s="7">
        <v>672500</v>
      </c>
      <c r="EG4" s="8">
        <f t="shared" si="67"/>
        <v>26.372549019607842</v>
      </c>
      <c r="EH4" s="7">
        <v>675500</v>
      </c>
      <c r="EI4" s="8">
        <f t="shared" si="68"/>
        <v>26.490196078431371</v>
      </c>
      <c r="EJ4" s="7">
        <v>681625</v>
      </c>
      <c r="EK4" s="8">
        <f t="shared" si="69"/>
        <v>26.216346153846153</v>
      </c>
      <c r="EL4" s="7">
        <v>710125</v>
      </c>
      <c r="EM4" s="8">
        <f t="shared" si="70"/>
        <v>26.035747021081576</v>
      </c>
      <c r="EN4" s="7">
        <v>735750</v>
      </c>
      <c r="EO4" s="8">
        <f t="shared" si="71"/>
        <v>27.711864406779661</v>
      </c>
      <c r="EP4" s="7">
        <v>760250</v>
      </c>
      <c r="EQ4" s="8">
        <f t="array" ref="EQ4">EP4/INDEX(Exch_rates,MATCH($A4,Exch_regions2,0),MATCH(EP$1,Exch_months2,0))</f>
        <v>27.645454545454545</v>
      </c>
      <c r="ER4" s="7">
        <v>745375</v>
      </c>
      <c r="ES4" s="8">
        <f t="array" ref="ES4">ER4/INDEX(Exch_rates,MATCH($A4,Exch_regions2,0),MATCH(ER$1,Exch_months2,0))</f>
        <v>27.606481481481481</v>
      </c>
      <c r="ET4" s="7">
        <v>725812.5</v>
      </c>
      <c r="EU4" s="8">
        <f t="array" ref="EU4">ET4/INDEX(Exch_rates,MATCH($A4,Exch_regions2,0),MATCH(ET$1,Exch_months2,0))</f>
        <v>26.393181818181819</v>
      </c>
      <c r="EV4" s="7">
        <v>758250</v>
      </c>
      <c r="EW4" s="8">
        <f t="array" ref="EW4">EV4/INDEX(Exch_rates,MATCH($A4,Exch_regions2,0),MATCH(EV$1,Exch_months2,0))</f>
        <v>27.572727272727274</v>
      </c>
      <c r="EX4" s="7">
        <v>774350</v>
      </c>
      <c r="EY4" s="8">
        <f t="array" ref="EY4">EX4/INDEX(Exch_rates,MATCH($A4,Exch_regions2,0),MATCH(EX$1,Exch_months2,0))</f>
        <v>27.41061946902655</v>
      </c>
      <c r="EZ4" s="7">
        <v>718500</v>
      </c>
      <c r="FA4" s="8">
        <f t="array" ref="FA4">EZ4/INDEX(Exch_rates,MATCH($A4,Exch_regions2,0),MATCH(EZ$1,Exch_months2,0))</f>
        <v>24.991304347826087</v>
      </c>
      <c r="FB4" s="7">
        <v>718500</v>
      </c>
      <c r="FC4" s="8">
        <f t="array" ref="FC4">FB4/INDEX(Exch_rates,MATCH($A4,Exch_regions2,0),MATCH(FB$1,Exch_months2,0))</f>
        <v>27.902912621359224</v>
      </c>
      <c r="FD4" s="7">
        <v>714750</v>
      </c>
      <c r="FE4" s="8">
        <f t="array" ref="FE4">FD4/INDEX(Exch_rates,MATCH($A4,Exch_regions2,0),MATCH(FD$1,Exch_months2,0))</f>
        <v>25.390763765541742</v>
      </c>
      <c r="FF4" s="7">
        <v>736312.5</v>
      </c>
      <c r="FG4" s="8">
        <f t="array" ref="FG4">FF4/INDEX(Exch_rates,MATCH($A4,Exch_regions2,0),MATCH(FF$1,Exch_months2,0))</f>
        <v>29.675062972292192</v>
      </c>
      <c r="FH4" s="7">
        <v>713000</v>
      </c>
      <c r="FI4" s="8">
        <f t="array" ref="FI4">FH4/INDEX(Exch_rates,MATCH($A4,Exch_regions2,0),MATCH(FH$1,Exch_months2,0))</f>
        <v>28.52</v>
      </c>
      <c r="FJ4" s="7">
        <v>709250</v>
      </c>
      <c r="FK4" s="8">
        <f t="array" ref="FK4">FJ4/INDEX(Exch_rates,MATCH($A4,Exch_regions2,0),MATCH(FJ$1,Exch_months2,0))</f>
        <v>28.37</v>
      </c>
      <c r="FL4" s="7">
        <v>709250</v>
      </c>
      <c r="FM4" s="8">
        <f t="array" ref="FM4">FL4/INDEX(Exch_rates,MATCH($A4,Exch_regions2,0),MATCH(FL$1,Exch_months2,0))</f>
        <v>28.37</v>
      </c>
      <c r="FN4" s="7">
        <v>659250</v>
      </c>
      <c r="FO4" s="8">
        <f t="array" ref="FO4">FN4/INDEX(Exch_rates,MATCH($A4,Exch_regions2,0),MATCH(FN$1,Exch_months2,0))</f>
        <v>25.35576923076923</v>
      </c>
      <c r="FP4" s="7">
        <v>678000</v>
      </c>
      <c r="FQ4" s="8">
        <f t="array" ref="FQ4">FP4/INDEX(Exch_rates,MATCH($A4,Exch_regions2,0),MATCH(FP$1,Exch_months2,0))</f>
        <v>26.076923076923077</v>
      </c>
      <c r="FR4" s="7">
        <v>682500</v>
      </c>
      <c r="FS4" s="8">
        <f t="array" ref="FS4">FR4/INDEX(Exch_rates,MATCH($A4,Exch_regions2,0),MATCH(FR$1,Exch_months2,0))</f>
        <v>26.50485436893204</v>
      </c>
      <c r="FT4" s="7">
        <v>678000</v>
      </c>
      <c r="FU4" s="8">
        <f t="array" ref="FU4">FT4/INDEX(Exch_rates,MATCH($A4,Exch_regions2,0),MATCH(FT$1,Exch_months2,0))</f>
        <v>26.076923076923077</v>
      </c>
      <c r="FV4" s="7">
        <v>613250</v>
      </c>
      <c r="FW4" s="8">
        <f t="array" ref="FW4">FV4/INDEX(Exch_rates,MATCH($A4,Exch_regions2,0),MATCH(FV$1,Exch_months2,0))</f>
        <v>23.141509433962263</v>
      </c>
      <c r="FX4" s="7">
        <v>668187.5</v>
      </c>
      <c r="FY4" s="8">
        <f t="array" ref="FY4">FX4/INDEX(Exch_rates,MATCH($A4,Exch_regions2,0),MATCH(FX$1,Exch_months2,0))</f>
        <v>25.214622641509433</v>
      </c>
      <c r="FZ4" s="7">
        <v>665500</v>
      </c>
      <c r="GA4" s="8">
        <f t="array" ref="GA4">FZ4/INDEX(Exch_rates,MATCH($A4,Exch_regions2,0),MATCH(FZ$1,Exch_months2,0))</f>
        <v>23.350877192982455</v>
      </c>
      <c r="GB4" s="7">
        <v>665500</v>
      </c>
      <c r="GC4" s="8">
        <f t="array" ref="GC4">GB4/INDEX(Exch_rates,MATCH($A4,Exch_regions2,0),MATCH(GB$1,Exch_months2,0))</f>
        <v>23.350877192982455</v>
      </c>
      <c r="GD4" s="7">
        <v>679000</v>
      </c>
      <c r="GE4" s="8">
        <f t="array" ref="GE4">GD4/INDEX(Exch_rates,MATCH($A4,Exch_regions2,0),MATCH(GD$1,Exch_months2,0))</f>
        <v>23.617391304347827</v>
      </c>
      <c r="GF4" s="7">
        <v>674500</v>
      </c>
      <c r="GG4" s="8">
        <f t="array" ref="GG4">GF4/INDEX(Exch_rates,MATCH($A4,Exch_regions2,0),MATCH(GF$1,Exch_months2,0))</f>
        <v>23.666666666666668</v>
      </c>
      <c r="GH4" s="7">
        <v>676000</v>
      </c>
      <c r="GI4" s="8">
        <f t="array" ref="GI4">GH4/INDEX(Exch_rates,MATCH($A4,Exch_regions2,0),MATCH(GH$1,Exch_months2,0))</f>
        <v>23.111111111111111</v>
      </c>
      <c r="GJ4" s="7">
        <v>692500</v>
      </c>
      <c r="GK4" s="8">
        <f t="array" ref="GK4">GJ4/INDEX(Exch_rates,MATCH($A4,Exch_regions2,0),MATCH(GJ$1,Exch_months2,0))</f>
        <v>23.675213675213676</v>
      </c>
      <c r="GL4" s="7">
        <v>676000</v>
      </c>
      <c r="GM4" s="8">
        <f t="array" ref="GM4">GL4/INDEX(Exch_rates,MATCH($A4,Exch_regions2,0),MATCH(GL$1,Exch_months2,0))</f>
        <v>23.929203539823011</v>
      </c>
      <c r="GN4" s="7">
        <v>678250</v>
      </c>
      <c r="GO4" s="8">
        <f t="array" ref="GO4">GN4/INDEX(Exch_rates,MATCH($A4,Exch_regions2,0),MATCH(GN$1,Exch_months2,0))</f>
        <v>23.798245614035089</v>
      </c>
      <c r="GP4" s="7">
        <v>678000</v>
      </c>
      <c r="GQ4" s="8">
        <f t="array" ref="GQ4">GP4/INDEX(Exch_rates,MATCH($A4,Exch_regions2,0),MATCH(GP$1,Exch_months2,0))</f>
        <v>23.789473684210527</v>
      </c>
      <c r="GR4" s="7">
        <v>669750</v>
      </c>
      <c r="GS4" s="8">
        <f t="array" ref="GS4">GR4/INDEX(Exch_rates,MATCH($A4,Exch_regions2,0),MATCH(GR$1,Exch_months2,0))</f>
        <v>23.5</v>
      </c>
      <c r="GT4" s="7">
        <v>666250</v>
      </c>
      <c r="GU4" s="8">
        <f t="array" ref="GU4">GT4/INDEX(Exch_rates,MATCH($A4,Exch_regions2,0),MATCH(GT$1,Exch_months2,0))</f>
        <v>23.173913043478262</v>
      </c>
      <c r="GV4" s="7">
        <v>662500</v>
      </c>
      <c r="GW4" s="8">
        <f t="array" ref="GW4">GV4/INDEX(Exch_rates,MATCH($A4,Exch_regions2,0),MATCH(GV$1,Exch_months2,0))</f>
        <v>22.844827586206897</v>
      </c>
      <c r="GX4" s="7">
        <v>670750</v>
      </c>
      <c r="GY4" s="8">
        <f t="array" ref="GY4">GX4/INDEX(Exch_rates,MATCH($A4,Exch_regions2,0),MATCH(GX$1,Exch_months2,0))</f>
        <v>23.129310344827587</v>
      </c>
      <c r="GZ4" s="7">
        <v>691250</v>
      </c>
      <c r="HA4" s="8">
        <f t="array" ref="HA4">GZ4/INDEX(Exch_rates,MATCH($A4,Exch_regions2,0),MATCH(GZ$1,Exch_months2,0))</f>
        <v>23.432203389830509</v>
      </c>
      <c r="HB4" s="7">
        <v>668750</v>
      </c>
      <c r="HC4" s="8">
        <f t="array" ref="HC4">HB4/INDEX(Exch_rates,MATCH($A4,Exch_regions2,0),MATCH(HB$1,Exch_months2,0))</f>
        <v>23.060344827586206</v>
      </c>
      <c r="HD4" s="7">
        <v>650750</v>
      </c>
      <c r="HE4" s="8">
        <f t="array" ref="HE4">HD4/INDEX(Exch_rates,MATCH($A4,Exch_regions2,0),MATCH(HD$1,Exch_months2,0))</f>
        <v>22.059322033898304</v>
      </c>
      <c r="HF4" s="7">
        <v>643250</v>
      </c>
      <c r="HG4" s="8">
        <f t="array" ref="HG4">HF4/INDEX(Exch_rates,MATCH($A4,Exch_regions2,0),MATCH(HF$1,Exch_months2,0))</f>
        <v>21.805084745762713</v>
      </c>
      <c r="HH4" s="7">
        <v>643250</v>
      </c>
      <c r="HI4" s="8">
        <f t="array" ref="HI4">HH4/INDEX(Exch_rates,MATCH($A4,Exch_regions2,0),MATCH(HH$1,Exch_months2,0))</f>
        <v>21.441666666666666</v>
      </c>
      <c r="HJ4" s="7">
        <v>653500</v>
      </c>
      <c r="HK4" s="8">
        <f t="array" ref="HK4">HJ4/INDEX(Exch_rates,MATCH($A4,Exch_regions2,0),MATCH(HJ$1,Exch_months2,0))</f>
        <v>21.783333333333335</v>
      </c>
      <c r="HL4" s="7">
        <v>676500</v>
      </c>
      <c r="HM4" s="8">
        <f t="array" ref="HM4">HL4/INDEX(Exch_rates,MATCH($A4,Exch_regions2,0),MATCH(HL$1,Exch_months2,0))</f>
        <v>22.55</v>
      </c>
      <c r="HN4" s="8">
        <v>663750</v>
      </c>
      <c r="HO4" s="8">
        <f t="array" ref="HO4">HN4/INDEX(Exch_rates,MATCH($A4,Exch_regions2,0),MATCH(HN$1,Exch_months2,0))</f>
        <v>21.411290322580644</v>
      </c>
      <c r="HP4" s="8">
        <v>790062.5</v>
      </c>
      <c r="HQ4" s="8">
        <f t="array" ref="HQ4">HP4/INDEX(Exch_rates,MATCH($A4,Exch_regions2,0),MATCH(HP$1,Exch_months2,0))</f>
        <v>25.181274900398407</v>
      </c>
      <c r="HR4" s="8">
        <v>782250</v>
      </c>
      <c r="HS4" s="8">
        <f t="array" ref="HS4">HR4/INDEX(Exch_rates,MATCH($A4,Exch_regions2,0),MATCH(HR$1,Exch_months2,0))</f>
        <v>24.541176470588237</v>
      </c>
      <c r="HT4" s="8">
        <v>782500</v>
      </c>
      <c r="HU4" s="8">
        <f t="array" ref="HU4">HT4/INDEX(Exch_rates,MATCH($A4,Exch_regions2,0),MATCH(HT$1,Exch_months2,0))</f>
        <v>24.354186118892002</v>
      </c>
      <c r="HV4" s="8">
        <v>766000</v>
      </c>
      <c r="HW4" s="8">
        <f t="array" ref="HW4">HV4/INDEX(Exch_rates,MATCH($A4,Exch_regions2,0),MATCH(HV$1,Exch_months2,0))</f>
        <v>23.641975308641975</v>
      </c>
      <c r="HX4" s="8">
        <v>775400</v>
      </c>
      <c r="HY4" s="8">
        <f t="array" ref="HY4">HX4/INDEX(Exch_rates,MATCH($A4,Exch_regions2,0),MATCH(HX$1,Exch_months2,0))</f>
        <v>24.284372063889759</v>
      </c>
      <c r="HZ4" s="8">
        <v>773937.5</v>
      </c>
      <c r="IA4" s="8">
        <f t="array" ref="IA4">HZ4/INDEX(Exch_rates,MATCH($A4,Exch_regions2,0),MATCH(HZ$1,Exch_months2,0))</f>
        <v>24.091439688715955</v>
      </c>
      <c r="IB4" s="8">
        <v>769687.5</v>
      </c>
      <c r="IC4" s="8">
        <f t="array" ref="IC4">IB4/INDEX(Exch_rates,MATCH($A4,Exch_regions2,0),MATCH(IB$1,Exch_months2,0))</f>
        <v>23.501908396946565</v>
      </c>
      <c r="ID4" s="8">
        <v>739062.5</v>
      </c>
      <c r="IE4" s="8">
        <f t="array" ref="IE4">ID4/INDEX(Exch_rates,MATCH($A4,Exch_regions2,0),MATCH(ID$1,Exch_months2,0))</f>
        <v>22.395833333333332</v>
      </c>
      <c r="IF4" s="8">
        <v>755562.5</v>
      </c>
      <c r="IG4" s="8">
        <f t="array" ref="IG4">IF4/INDEX(Exch_rates,MATCH($A4,Exch_regions2,0),MATCH(IF$1,Exch_months2,0))</f>
        <v>21.664874551971327</v>
      </c>
      <c r="IH4" s="8">
        <v>760875</v>
      </c>
      <c r="II4" s="8">
        <f t="array" ref="II4">IH4/INDEX(Exch_rates,MATCH($A4,Exch_regions2,0),MATCH(IH$1,Exch_months2,0))</f>
        <v>20.917525773195877</v>
      </c>
      <c r="IJ4" s="8">
        <v>759750</v>
      </c>
      <c r="IK4" s="8">
        <f t="array" ref="IK4">IJ4/INDEX(Exch_rates,MATCH($A4,Exch_regions2,0),MATCH(IJ$1,Exch_months2,0))</f>
        <v>22.345588235294116</v>
      </c>
      <c r="IL4" s="8">
        <v>778450</v>
      </c>
      <c r="IM4" s="8">
        <f t="array" ref="IM4">IL4/INDEX(Exch_rates,MATCH($A4,Exch_regions2,0),MATCH(IL$1,Exch_months2,0))</f>
        <v>23.58939393939394</v>
      </c>
      <c r="IN4" s="8">
        <v>860187.5</v>
      </c>
      <c r="IO4" s="8">
        <f t="array" ref="IO4">IN4/INDEX(Exch_rates,MATCH($A4,Exch_regions2,0),MATCH(IN$1,Exch_months2,0))</f>
        <v>26.066287878787879</v>
      </c>
      <c r="IP4" s="8">
        <v>843450</v>
      </c>
      <c r="IQ4" s="8">
        <f t="array" ref="IQ4">IP4/INDEX(Exch_rates,MATCH($A4,Exch_regions2,0),MATCH(IP$1,Exch_months2,0))</f>
        <v>25.559090909090909</v>
      </c>
      <c r="IR4" s="8">
        <v>847812.5</v>
      </c>
      <c r="IS4" s="8">
        <f t="array" ref="IS4">IR4/INDEX(Exch_rates,MATCH($A4,Exch_regions2,0),MATCH(IR$1,Exch_months2,0))</f>
        <v>25.691287878787879</v>
      </c>
      <c r="IT4" s="8">
        <v>844000</v>
      </c>
      <c r="IU4" s="8">
        <f t="array" ref="IU4">IT4/INDEX(Exch_rates,MATCH($A4,Exch_regions2,0),MATCH(IT$1,Exch_months2,0))</f>
        <v>25.575757575757574</v>
      </c>
      <c r="IV4" s="34">
        <v>853750</v>
      </c>
      <c r="IW4" s="8">
        <f t="array" ref="IW4">IV4/INDEX(Exch_rates,MATCH($A4,Exch_regions2,0),MATCH(IV$1,Exch_months2,0))</f>
        <v>25.871212121212121</v>
      </c>
      <c r="IX4" s="8">
        <v>897437.5</v>
      </c>
      <c r="IY4" s="8">
        <f t="array" ref="IY4">IX4/INDEX(Exch_rates,MATCH($A4,Exch_regions2,0),MATCH(IX$1,Exch_months2,0))</f>
        <v>27.195075757575758</v>
      </c>
      <c r="IZ4" s="8">
        <v>883125</v>
      </c>
      <c r="JA4" s="8">
        <f t="array" ref="JA4">IZ4/INDEX(Exch_rates,MATCH($A4,Exch_regions2,0),MATCH(IZ$1,Exch_months2,0))</f>
        <v>26.761363636363637</v>
      </c>
      <c r="JB4" s="8">
        <v>887200</v>
      </c>
      <c r="JC4" s="8">
        <f t="array" ref="JC4">JB4/INDEX(Exch_rates,MATCH($A4,Exch_regions2,0),MATCH(JB$1,Exch_months2,0))</f>
        <v>26.884848484848487</v>
      </c>
      <c r="JD4" s="8">
        <v>911875</v>
      </c>
      <c r="JE4" s="8">
        <f t="array" ref="JE4">JD4/INDEX(Exch_rates,MATCH($A4,Exch_regions2,0),MATCH(JD$1,Exch_months2,0))</f>
        <v>27.632575757575758</v>
      </c>
      <c r="JF4" s="8">
        <v>926800</v>
      </c>
      <c r="JG4" s="8">
        <f t="array" ref="JG4">JF4/INDEX(Exch_rates,MATCH($A4,Exch_regions2,0),MATCH(JF$1,Exch_months2,0))</f>
        <v>28.084848484848486</v>
      </c>
      <c r="JH4" s="8">
        <v>936500</v>
      </c>
      <c r="JI4" s="8">
        <f t="array" ref="JI4">JH4/INDEX(Exch_rates,MATCH($A4,Exch_regions2,0),MATCH(JH$1,Exch_months2,0))</f>
        <v>28.325141776937617</v>
      </c>
      <c r="JJ4" s="8">
        <v>954687.5</v>
      </c>
      <c r="JK4" s="8">
        <f t="array" ref="JK4">JJ4/INDEX(Exch_rates,MATCH($A4,Exch_regions2,0),MATCH(JJ$1,Exch_months2,0))</f>
        <v>28.929924242424242</v>
      </c>
      <c r="JL4" s="8">
        <v>962125</v>
      </c>
      <c r="JM4" s="8">
        <f t="array" ref="JM4">JL4/INDEX(Exch_rates,MATCH($A4,Exch_regions2,0),MATCH(JL$1,Exch_months2,0))</f>
        <v>29.155303030303031</v>
      </c>
      <c r="JN4" s="8">
        <v>954000</v>
      </c>
      <c r="JO4" s="8">
        <f t="array" ref="JO4">JN4/INDEX(Exch_rates,MATCH($A4,Exch_regions2,0),MATCH(JN$1,Exch_months2,0))</f>
        <v>28.90909090909091</v>
      </c>
      <c r="JP4" s="8">
        <v>959625</v>
      </c>
      <c r="JQ4" s="8">
        <f t="array" ref="JQ4">JP4/INDEX(Exch_rates,MATCH($A4,Exch_regions2,0),MATCH(JP$1,Exch_months2,0))</f>
        <v>29.079545454545453</v>
      </c>
      <c r="JR4" s="8">
        <v>958750</v>
      </c>
      <c r="JS4" s="8">
        <f t="array" ref="JS4">JR4/INDEX(Exch_rates,MATCH($A4,Exch_regions2,0),MATCH(JR$1,Exch_months2,0))</f>
        <v>29.053030303030305</v>
      </c>
      <c r="JT4" s="8">
        <v>957750</v>
      </c>
      <c r="JU4" s="8">
        <f t="array" ref="JU4">JT4/INDEX(Exch_rates,MATCH($A4,Exch_regions2,0),MATCH(JT$1,Exch_months2,0))</f>
        <v>29.022727272727273</v>
      </c>
      <c r="JV4" s="8">
        <v>953500</v>
      </c>
      <c r="JW4" s="8">
        <f t="array" ref="JW4">JV4/INDEX(Exch_rates,MATCH($A4,Exch_regions2,0),MATCH(JV$1,Exch_months2,0))</f>
        <v>28.893939393939394</v>
      </c>
      <c r="JX4" s="8">
        <v>945350</v>
      </c>
      <c r="JY4" s="8">
        <f t="array" ref="JY4">JX4/INDEX(Exch_rates,MATCH($A4,Exch_regions2,0),MATCH(JX$1,Exch_months2,0))</f>
        <v>28.646969696969698</v>
      </c>
      <c r="JZ4" s="8">
        <v>964500</v>
      </c>
      <c r="KA4" s="8">
        <f t="array" ref="KA4">JZ4/INDEX(Exch_rates,MATCH($A4,Exch_regions2,0),MATCH(JZ$1,Exch_months2,0))</f>
        <v>29.227272727272727</v>
      </c>
      <c r="KB4" s="8">
        <v>956000</v>
      </c>
      <c r="KC4" s="8">
        <f t="array" ref="KC4">KB4/INDEX(Exch_rates,MATCH($A4,Exch_regions2,0),MATCH(KB$1,Exch_months2,0))</f>
        <v>28.969696969696969</v>
      </c>
      <c r="KD4" s="8">
        <v>982000</v>
      </c>
      <c r="KE4" s="8">
        <f t="array" ref="KE4">KD4/INDEX(Exch_rates,MATCH($A4,Exch_regions2,0),MATCH(KD$1,Exch_months2,0))</f>
        <v>29.757575757575758</v>
      </c>
      <c r="KF4" s="8">
        <v>971000</v>
      </c>
      <c r="KG4" s="8">
        <f t="array" ref="KG4">KF4/INDEX(Exch_rates,MATCH($A4,Exch_regions2,0),MATCH(KF$1,Exch_months2,0))</f>
        <v>28.985074626865671</v>
      </c>
      <c r="KH4" s="8">
        <v>954937.5</v>
      </c>
      <c r="KI4" s="8">
        <f t="array" ref="KI4">KH4/INDEX(Exch_rates,MATCH($A4,Exch_regions2,0),MATCH(KH$1,Exch_months2,0))</f>
        <v>28.505597014925375</v>
      </c>
      <c r="KJ4" s="8">
        <v>956375</v>
      </c>
      <c r="KK4" s="8">
        <f t="array" ref="KK4">KJ4/INDEX(Exch_rates,MATCH($A4,Exch_regions2,0),MATCH(KJ$1,Exch_months2,0))</f>
        <v>28.337037037037039</v>
      </c>
      <c r="KL4" s="8">
        <v>952950</v>
      </c>
      <c r="KM4" s="8">
        <f t="array" ref="KM4">KL4/INDEX(Exch_rates,MATCH($A4,Exch_regions2,0),MATCH(KL$1,Exch_months2,0))</f>
        <v>28.027941176470588</v>
      </c>
      <c r="KN4" s="8">
        <v>957187.5</v>
      </c>
      <c r="KO4" s="8">
        <f t="array" ref="KO4">KN4/INDEX(Exch_rates,MATCH($A4,Exch_regions2,0),MATCH(KN$1,Exch_months2,0))</f>
        <v>28.152573529411764</v>
      </c>
      <c r="KP4" s="8">
        <v>957400</v>
      </c>
      <c r="KQ4" s="8">
        <f t="array" ref="KQ4">KP4/INDEX(Exch_rates,MATCH($A4,Exch_regions2,0),MATCH(KP$1,Exch_months2,0))</f>
        <v>28.158823529411766</v>
      </c>
      <c r="KR4" s="8">
        <v>961750</v>
      </c>
      <c r="KS4" s="8">
        <f t="array" ref="KS4">KR4/INDEX(Exch_rates,MATCH($A4,Exch_regions2,0),MATCH(KR$1,Exch_months2,0))</f>
        <v>28.080291970802918</v>
      </c>
      <c r="KT4" s="8">
        <v>977500</v>
      </c>
      <c r="KU4" s="8">
        <f t="array" ref="KU4">KT4/INDEX(Exch_rates,MATCH($A4,Exch_regions2,0),MATCH(KT$1,Exch_months2,0))</f>
        <v>28.333333333333332</v>
      </c>
      <c r="KV4" s="8">
        <v>1183500</v>
      </c>
      <c r="KW4" s="8">
        <f t="array" ref="KW4">KV4/INDEX(Exch_rates,MATCH($A4,Exch_regions2,0),MATCH(KV$1,Exch_months2,0))</f>
        <v>33.814285714285717</v>
      </c>
      <c r="KX4" s="8">
        <v>985000</v>
      </c>
      <c r="KY4" s="8">
        <f t="array" ref="KY4">KX4/INDEX(Exch_rates,MATCH($A4,Exch_regions2,0),MATCH(KX$1,Exch_months2,0))</f>
        <v>28.142857142857142</v>
      </c>
      <c r="KZ4" s="8">
        <v>1021000</v>
      </c>
      <c r="LA4" s="8">
        <f t="array" ref="LA4">KZ4/INDEX(Exch_rates,MATCH($A4,Exch_regions2,0),MATCH(KZ$1,Exch_months2,0))</f>
        <v>29.171428571428571</v>
      </c>
      <c r="LB4" s="8">
        <v>1000200</v>
      </c>
      <c r="LC4" s="8">
        <f t="array" ref="LC4">LB4/INDEX(Exch_rates,MATCH($A4,Exch_regions2,0),MATCH(LB$1,Exch_months2,0))</f>
        <v>28.577142857142857</v>
      </c>
      <c r="LD4" s="8">
        <v>979500</v>
      </c>
      <c r="LE4" s="8">
        <f t="array" ref="LE4">LD4/INDEX(Exch_rates,MATCH($A4,Exch_regions2,0),MATCH(LD$1,Exch_months2,0))</f>
        <v>27.985714285714284</v>
      </c>
      <c r="LF4" s="8">
        <v>977750</v>
      </c>
      <c r="LG4" s="8">
        <f t="shared" si="72"/>
        <v>27.935714285714287</v>
      </c>
      <c r="LH4" s="8">
        <v>969000</v>
      </c>
      <c r="LI4" s="8">
        <f>LH4/INDEX(Exch_Rate_Data1,MATCH('Non-Food Items CMB'!$A4,Exch_regions1,0),MATCH('Non-Food Items CMB'!LH$1,exch_month4,0))</f>
        <v>27.685714285714287</v>
      </c>
      <c r="LJ4" s="41">
        <v>964750</v>
      </c>
      <c r="LK4" s="8">
        <f>LJ4/INDEX(exch_Rate_Data2,MATCH('Non-Food Items CMB'!$A4,Exch_regions1,0),MATCH('Non-Food Items CMB'!LJ$1,exch_month5,0))</f>
        <v>27.564285714285713</v>
      </c>
      <c r="LL4" s="8">
        <v>964750</v>
      </c>
      <c r="LM4" s="8">
        <f>LL4/INDEX(exch_Rate_Data3,MATCH('Non-Food Items CMB'!$A4,Exch_regions1,0),MATCH('Non-Food Items CMB'!LL$1,exch_month6,0))</f>
        <v>27.564285714285713</v>
      </c>
      <c r="LN4" s="41">
        <v>969000</v>
      </c>
      <c r="LO4" s="7">
        <f>LN4/INDEX(Exchange_rate4,MATCH('Non-Food Items CMB'!$A4,Exch_regions1,0),MATCH('Non-Food Items CMB'!LN$1,exch_month7,0))</f>
        <v>29.011976047904191</v>
      </c>
      <c r="LP4" s="7">
        <v>984000</v>
      </c>
      <c r="LQ4" s="7">
        <f>LP4/INDEX(Exchange_rate5,MATCH('Non-Food Items CMB'!$A4,Exch_regions1,0),MATCH('Non-Food Items CMB'!LP$1,exch_month8,0))</f>
        <v>27.718309859154928</v>
      </c>
      <c r="LR4" s="7">
        <v>997000</v>
      </c>
      <c r="LS4" s="7">
        <f>LR4/INDEX(Exchange_rate6,MATCH('Non-Food Items CMB'!$A4,Exch_regions1,0),MATCH('Non-Food Items CMB'!LR$1,exch_month9,0))</f>
        <v>28.485714285714284</v>
      </c>
      <c r="LT4" s="7">
        <v>996250</v>
      </c>
      <c r="LU4" s="7">
        <f>LT4/INDEX(Exchange_rate7,MATCH('Non-Food Items CMB'!$A4,Exch_regions1,0),MATCH('Non-Food Items CMB'!LT$1,exch_month10,0))</f>
        <v>28.464285714285715</v>
      </c>
      <c r="LV4" s="7">
        <v>1000750</v>
      </c>
      <c r="LW4" s="7">
        <f>LV4/INDEX(exchange_rates8,MATCH('Non-Food Items CMB'!$A4,Exch_regions1,0),MATCH('Non-Food Items CMB'!LV$1,exch_month11,0))</f>
        <v>28.190140845070424</v>
      </c>
      <c r="LX4" s="7">
        <v>996250</v>
      </c>
      <c r="LY4" s="7">
        <f>LX4/INDEX(exchange_rates9,MATCH('Non-Food Items CMB'!$A4,Exch_regions1,0),MATCH('Non-Food Items CMB'!LX$1,exch_month12,0))</f>
        <v>28.06338028169014</v>
      </c>
      <c r="LZ4" s="7">
        <v>989750</v>
      </c>
      <c r="MA4" s="7">
        <f>LZ4/INDEX(exchange_rates10,MATCH('Non-Food Items CMB'!$A4,Exch_regions1,0),MATCH('Non-Food Items CMB'!LZ$1,exch_month13,0))</f>
        <v>27.493055555555557</v>
      </c>
      <c r="MB4" s="7">
        <v>1000750</v>
      </c>
      <c r="MC4" s="7">
        <f>MB4/INDEX(exchange_rates11,MATCH('Non-Food Items CMB'!$A4,Exch_regions1,0),MATCH('Non-Food Items CMB'!MB$1,exch_month14,0))</f>
        <v>27.798611111111111</v>
      </c>
      <c r="MD4" s="7">
        <v>998750</v>
      </c>
      <c r="ME4" s="7">
        <f>MD4/INDEX(exchange_rates12,MATCH('Non-Food Items CMB'!$A4,Exch_regions1,0),MATCH('Non-Food Items CMB'!MD$1,exch_month15,0))</f>
        <v>27.551724137931036</v>
      </c>
      <c r="MF4" s="7">
        <v>1021375</v>
      </c>
      <c r="MG4" s="7">
        <f>MF4/INDEX(exchange_rates13,MATCH('Non-Food Items CMB'!$A4,Exch_regions1,0),MATCH('Non-Food Items CMB'!MF$1,exch_month16,0))</f>
        <v>28.371527777777779</v>
      </c>
      <c r="MH4" s="7">
        <v>986000</v>
      </c>
      <c r="MI4" s="7">
        <f>MH4/INDEX(exchange_rates14,MATCH('Non-Food Items CMB'!$A4,Exch_regions1,0),MATCH('Non-Food Items CMB'!MH$1,exch_month17,0))</f>
        <v>27.388888888888889</v>
      </c>
      <c r="MJ4" s="7">
        <v>978100</v>
      </c>
      <c r="MK4" s="7">
        <f>MJ4/INDEX(exchange_rates15,MATCH('Non-Food Items CMB'!$A4,Exch_regions1,0),MATCH('Non-Food Items CMB'!MJ$1,exch_month18,0))</f>
        <v>27.169444444444444</v>
      </c>
      <c r="ML4" s="7">
        <v>989750</v>
      </c>
      <c r="MM4" s="7">
        <f>ML4/INDEX(exchange_rates16,MATCH('Non-Food Items CMB'!$A4,Exch_regions1,0),MATCH('Non-Food Items CMB'!ML$1,exch_month19,0))</f>
        <v>27.493055555555557</v>
      </c>
      <c r="MN4" s="7">
        <v>1002750</v>
      </c>
      <c r="MO4" s="7">
        <f>MN4/INDEX(exchange_rates17,MATCH('Non-Food Items CMB'!$A4,Exch_regions1,0),MATCH('Non-Food Items CMB'!MN$1,exch_month20,0))</f>
        <v>27.472602739726028</v>
      </c>
      <c r="MP4" s="7">
        <v>996250</v>
      </c>
      <c r="MQ4" s="7">
        <f>MP4/INDEX(exchange_rates18,MATCH('Non-Food Items CMB'!$A4,Exch_regions1,0),MATCH('Non-Food Items CMB'!MP$1,exch_month21,0))</f>
        <v>27.673611111111111</v>
      </c>
      <c r="MR4" s="7">
        <v>1000750</v>
      </c>
      <c r="MS4" s="7">
        <f>MR4/INDEX(exchange_rates19,MATCH('Non-Food Items CMB'!$A4,Exch_regions1,0),MATCH('Non-Food Items CMB'!MR$1,exch_month22,0))</f>
        <v>27.417808219178081</v>
      </c>
      <c r="MT4" s="40">
        <f t="shared" ref="MT4:MU20" si="73">AVERAGE(IB4,IZ4,JX4,KV4,LT4)</f>
        <v>955582.5</v>
      </c>
      <c r="MU4" s="40">
        <f t="shared" si="73"/>
        <v>28.237762631770266</v>
      </c>
      <c r="MW4" s="6"/>
      <c r="MX4" s="37"/>
    </row>
    <row r="5" spans="1:362" ht="14.5" x14ac:dyDescent="0.35">
      <c r="A5" s="14" t="s">
        <v>2</v>
      </c>
      <c r="B5" s="7">
        <v>524065</v>
      </c>
      <c r="C5" s="8">
        <f t="shared" si="0"/>
        <v>16.905322580645162</v>
      </c>
      <c r="D5" s="7">
        <v>524500</v>
      </c>
      <c r="E5" s="8">
        <f t="shared" si="1"/>
        <v>16.919354838709676</v>
      </c>
      <c r="F5" s="7">
        <v>484000</v>
      </c>
      <c r="G5" s="8">
        <f t="shared" si="2"/>
        <v>15.488</v>
      </c>
      <c r="H5" s="7">
        <v>459000</v>
      </c>
      <c r="I5" s="8">
        <f t="shared" si="3"/>
        <v>14.366197183098592</v>
      </c>
      <c r="J5" s="7">
        <v>438800</v>
      </c>
      <c r="K5" s="8">
        <f t="shared" si="4"/>
        <v>13.7125</v>
      </c>
      <c r="L5" s="7">
        <v>471250</v>
      </c>
      <c r="M5" s="8">
        <f t="shared" si="5"/>
        <v>14.84251968503937</v>
      </c>
      <c r="N5" s="7">
        <v>473125</v>
      </c>
      <c r="O5" s="8">
        <f t="shared" si="6"/>
        <v>14.78515625</v>
      </c>
      <c r="P5" s="7">
        <v>479300</v>
      </c>
      <c r="Q5" s="8">
        <f t="shared" si="7"/>
        <v>15.461290322580645</v>
      </c>
      <c r="R5" s="7">
        <v>520500</v>
      </c>
      <c r="S5" s="8">
        <f t="shared" si="8"/>
        <v>16.79032258064516</v>
      </c>
      <c r="T5" s="7">
        <v>528875</v>
      </c>
      <c r="U5" s="8">
        <f t="shared" si="9"/>
        <v>17.629166666666666</v>
      </c>
      <c r="V5" s="7">
        <v>526500</v>
      </c>
      <c r="W5" s="8">
        <f t="shared" si="10"/>
        <v>18.155172413793103</v>
      </c>
      <c r="X5" s="7">
        <v>521997</v>
      </c>
      <c r="Y5" s="8">
        <f t="shared" si="11"/>
        <v>19.244129032258066</v>
      </c>
      <c r="Z5" s="7">
        <v>502372</v>
      </c>
      <c r="AA5" s="8">
        <f t="shared" si="12"/>
        <v>18.957433962264151</v>
      </c>
      <c r="AB5" s="7">
        <v>503494</v>
      </c>
      <c r="AC5" s="8">
        <f t="shared" si="13"/>
        <v>20.139759999999999</v>
      </c>
      <c r="AD5" s="7">
        <v>503494</v>
      </c>
      <c r="AE5" s="8">
        <f t="shared" si="14"/>
        <v>20.978916666666667</v>
      </c>
      <c r="AF5" s="7">
        <v>513497</v>
      </c>
      <c r="AG5" s="8">
        <f t="shared" si="15"/>
        <v>21.897526652452026</v>
      </c>
      <c r="AH5" s="7">
        <v>505247</v>
      </c>
      <c r="AI5" s="8">
        <f t="shared" si="16"/>
        <v>22.147813698630138</v>
      </c>
      <c r="AJ5" s="7">
        <v>526994</v>
      </c>
      <c r="AK5" s="8">
        <f t="shared" si="17"/>
        <v>23.421955555555556</v>
      </c>
      <c r="AL5" s="7">
        <v>548997</v>
      </c>
      <c r="AM5" s="8">
        <f t="shared" si="18"/>
        <v>26.944638036809817</v>
      </c>
      <c r="AN5" s="7">
        <v>546000</v>
      </c>
      <c r="AO5" s="8">
        <f t="shared" si="19"/>
        <v>26.88</v>
      </c>
      <c r="AP5" s="7">
        <v>503875</v>
      </c>
      <c r="AQ5" s="8">
        <f t="shared" si="20"/>
        <v>24.882716049382715</v>
      </c>
      <c r="AR5" s="7">
        <v>498070</v>
      </c>
      <c r="AS5" s="8">
        <f t="shared" si="21"/>
        <v>24.547560374568754</v>
      </c>
      <c r="AT5" s="7">
        <v>486595</v>
      </c>
      <c r="AU5" s="8">
        <f t="shared" si="22"/>
        <v>23.478648974668275</v>
      </c>
      <c r="AV5" s="7">
        <v>522970</v>
      </c>
      <c r="AW5" s="8">
        <f t="shared" si="23"/>
        <v>24.785308056872037</v>
      </c>
      <c r="AX5" s="7">
        <v>519220</v>
      </c>
      <c r="AY5" s="8">
        <f t="shared" si="24"/>
        <v>24.505958702064898</v>
      </c>
      <c r="AZ5" s="7">
        <v>527470</v>
      </c>
      <c r="BA5" s="8">
        <f t="shared" si="25"/>
        <v>24.836727486756917</v>
      </c>
      <c r="BB5" s="7">
        <v>531970</v>
      </c>
      <c r="BC5" s="8">
        <f t="shared" si="26"/>
        <v>27.020698412698412</v>
      </c>
      <c r="BD5" s="7">
        <v>531970</v>
      </c>
      <c r="BE5" s="8">
        <f t="shared" si="27"/>
        <v>26.545409181636728</v>
      </c>
      <c r="BF5" s="7">
        <v>531970</v>
      </c>
      <c r="BG5" s="8">
        <f t="shared" si="28"/>
        <v>26.270123456790124</v>
      </c>
      <c r="BH5" s="7">
        <v>531970</v>
      </c>
      <c r="BI5" s="8">
        <f t="shared" si="29"/>
        <v>26.327002783792143</v>
      </c>
      <c r="BJ5" s="7">
        <v>536770</v>
      </c>
      <c r="BK5" s="8">
        <f t="shared" si="30"/>
        <v>26.585933630510155</v>
      </c>
      <c r="BL5" s="7">
        <v>539970</v>
      </c>
      <c r="BM5" s="8">
        <f t="shared" si="31"/>
        <v>26.9985</v>
      </c>
      <c r="BN5" s="7">
        <v>529770</v>
      </c>
      <c r="BO5" s="8">
        <f t="shared" si="32"/>
        <v>26.588205771643665</v>
      </c>
      <c r="BP5" s="7">
        <v>525095</v>
      </c>
      <c r="BQ5" s="8">
        <f t="shared" si="33"/>
        <v>26.461480314960632</v>
      </c>
      <c r="BR5" s="7">
        <v>523970</v>
      </c>
      <c r="BS5" s="8">
        <f t="shared" si="34"/>
        <v>26.280626959247648</v>
      </c>
      <c r="BT5" s="7">
        <v>514470</v>
      </c>
      <c r="BU5" s="8">
        <f t="shared" si="35"/>
        <v>25.627397260273973</v>
      </c>
      <c r="BV5" s="7">
        <v>509970</v>
      </c>
      <c r="BW5" s="8">
        <f t="shared" si="36"/>
        <v>25.411149174711927</v>
      </c>
      <c r="BX5" s="7">
        <v>496470</v>
      </c>
      <c r="BY5" s="8">
        <f t="shared" si="37"/>
        <v>24.707682737169517</v>
      </c>
      <c r="BZ5" s="7">
        <v>518970</v>
      </c>
      <c r="CA5" s="8">
        <f t="shared" si="38"/>
        <v>25.851556662515566</v>
      </c>
      <c r="CB5" s="7">
        <v>527970</v>
      </c>
      <c r="CC5" s="8">
        <f t="shared" si="39"/>
        <v>26.283509645301805</v>
      </c>
      <c r="CD5" s="7">
        <v>532470</v>
      </c>
      <c r="CE5" s="8">
        <f t="shared" si="40"/>
        <v>26.433509152963079</v>
      </c>
      <c r="CF5" s="7">
        <v>532470</v>
      </c>
      <c r="CG5" s="8">
        <f t="shared" si="41"/>
        <v>26.376222910216718</v>
      </c>
      <c r="CH5" s="7">
        <v>532470</v>
      </c>
      <c r="CI5" s="8">
        <f t="shared" si="42"/>
        <v>26.262392108508013</v>
      </c>
      <c r="CJ5" s="7">
        <v>536565</v>
      </c>
      <c r="CK5" s="8">
        <f t="shared" si="43"/>
        <v>26.497037037037035</v>
      </c>
      <c r="CL5" s="7">
        <v>538800</v>
      </c>
      <c r="CM5" s="8">
        <f t="shared" si="44"/>
        <v>26.69970267591675</v>
      </c>
      <c r="CN5" s="7">
        <v>672815</v>
      </c>
      <c r="CO5" s="8">
        <f t="shared" si="45"/>
        <v>33.225432098765431</v>
      </c>
      <c r="CP5" s="7">
        <v>672470</v>
      </c>
      <c r="CQ5" s="8">
        <f t="shared" si="46"/>
        <v>33.208395061728396</v>
      </c>
      <c r="CR5" s="7">
        <v>603170</v>
      </c>
      <c r="CS5" s="8">
        <f t="shared" si="47"/>
        <v>29.830365974282888</v>
      </c>
      <c r="CT5" s="7">
        <v>600170</v>
      </c>
      <c r="CU5" s="8">
        <f t="shared" si="48"/>
        <v>29.638024691358023</v>
      </c>
      <c r="CV5" s="7">
        <v>600500</v>
      </c>
      <c r="CW5" s="8">
        <f t="shared" si="49"/>
        <v>29.599507085643868</v>
      </c>
      <c r="CX5" s="7">
        <v>612650</v>
      </c>
      <c r="CY5" s="8">
        <f t="shared" si="50"/>
        <v>30.254320987654321</v>
      </c>
      <c r="CZ5" s="7">
        <v>602750</v>
      </c>
      <c r="DA5" s="8">
        <f t="shared" si="51"/>
        <v>29.682979378270236</v>
      </c>
      <c r="DB5" s="7">
        <v>616250</v>
      </c>
      <c r="DC5" s="8">
        <f t="shared" si="52"/>
        <v>30.432098765432098</v>
      </c>
      <c r="DD5" s="7">
        <v>630350</v>
      </c>
      <c r="DE5" s="8">
        <f t="shared" si="53"/>
        <v>31.128395061728394</v>
      </c>
      <c r="DF5" s="7">
        <v>610625</v>
      </c>
      <c r="DG5" s="8">
        <f t="shared" si="54"/>
        <v>30.154320987654319</v>
      </c>
      <c r="DH5" s="7">
        <v>605500</v>
      </c>
      <c r="DI5" s="8">
        <f t="shared" si="55"/>
        <v>29.645042839657282</v>
      </c>
      <c r="DJ5" s="7">
        <v>603690</v>
      </c>
      <c r="DK5" s="8">
        <f t="shared" si="56"/>
        <v>29.146167773083885</v>
      </c>
      <c r="DL5" s="7">
        <v>604565</v>
      </c>
      <c r="DM5" s="8">
        <f t="shared" si="57"/>
        <v>28.694867991693858</v>
      </c>
      <c r="DN5" s="7">
        <v>672095</v>
      </c>
      <c r="DO5" s="8">
        <f t="shared" si="58"/>
        <v>31.124515195369032</v>
      </c>
      <c r="DP5" s="7">
        <v>643345</v>
      </c>
      <c r="DQ5" s="8">
        <f t="shared" si="59"/>
        <v>30.098011695906433</v>
      </c>
      <c r="DR5" s="7">
        <v>640345</v>
      </c>
      <c r="DS5" s="8">
        <f t="shared" si="60"/>
        <v>30.133882352941175</v>
      </c>
      <c r="DT5" s="7">
        <v>622570</v>
      </c>
      <c r="DU5" s="8">
        <f t="shared" si="61"/>
        <v>29.024242424242424</v>
      </c>
      <c r="DV5" s="7">
        <v>621220</v>
      </c>
      <c r="DW5" s="8">
        <f t="shared" si="62"/>
        <v>28.317720797720799</v>
      </c>
      <c r="DX5" s="7">
        <v>626282.5</v>
      </c>
      <c r="DY5" s="8">
        <f t="shared" si="63"/>
        <v>28.266629055007051</v>
      </c>
      <c r="DZ5" s="7">
        <v>721270</v>
      </c>
      <c r="EA5" s="8">
        <f t="shared" si="64"/>
        <v>31.914601769911503</v>
      </c>
      <c r="EB5" s="7">
        <v>671562.5</v>
      </c>
      <c r="EC5" s="8">
        <f t="shared" si="65"/>
        <v>29.847222222222221</v>
      </c>
      <c r="ED5" s="7">
        <v>647250</v>
      </c>
      <c r="EE5" s="8">
        <f t="shared" si="66"/>
        <v>28.766666666666666</v>
      </c>
      <c r="EF5" s="7">
        <v>639100</v>
      </c>
      <c r="EG5" s="8">
        <f t="shared" si="67"/>
        <v>28.092307692307692</v>
      </c>
      <c r="EH5" s="7">
        <v>649125</v>
      </c>
      <c r="EI5" s="8">
        <f t="shared" si="68"/>
        <v>28.222826086956523</v>
      </c>
      <c r="EJ5" s="7">
        <v>653400</v>
      </c>
      <c r="EK5" s="8">
        <f t="shared" si="69"/>
        <v>27.923076923076923</v>
      </c>
      <c r="EL5" s="7">
        <v>653156.25</v>
      </c>
      <c r="EM5" s="8">
        <f t="shared" si="70"/>
        <v>27.250325945241201</v>
      </c>
      <c r="EN5" s="7">
        <v>660281.25</v>
      </c>
      <c r="EO5" s="8">
        <f t="shared" si="71"/>
        <v>27.088461538461537</v>
      </c>
      <c r="EP5" s="7">
        <v>673515</v>
      </c>
      <c r="EQ5" s="8">
        <f t="array" ref="EQ5">EP5/INDEX(Exch_rates,MATCH($A5,Exch_regions2,0),MATCH(EP$1,Exch_months2,0))</f>
        <v>28.298949579831934</v>
      </c>
      <c r="ER5" s="7">
        <v>691593.75</v>
      </c>
      <c r="ES5" s="8">
        <f t="array" ref="ES5">ER5/INDEX(Exch_rates,MATCH($A5,Exch_regions2,0),MATCH(ER$1,Exch_months2,0))</f>
        <v>28.300511508951406</v>
      </c>
      <c r="ET5" s="7">
        <v>698559.5</v>
      </c>
      <c r="EU5" s="8">
        <f t="array" ref="EU5">ET5/INDEX(Exch_rates,MATCH($A5,Exch_regions2,0),MATCH(ET$1,Exch_months2,0))</f>
        <v>26.997468599033816</v>
      </c>
      <c r="EV5" s="7">
        <v>692281.25</v>
      </c>
      <c r="EW5" s="8">
        <f t="array" ref="EW5">EV5/INDEX(Exch_rates,MATCH($A5,Exch_regions2,0),MATCH(EV$1,Exch_months2,0))</f>
        <v>26.247630331753555</v>
      </c>
      <c r="EX5" s="7">
        <v>691306.5</v>
      </c>
      <c r="EY5" s="8">
        <f t="array" ref="EY5">EX5/INDEX(Exch_rates,MATCH($A5,Exch_regions2,0),MATCH(EX$1,Exch_months2,0))</f>
        <v>25.693156794425086</v>
      </c>
      <c r="EZ5" s="7">
        <v>684744</v>
      </c>
      <c r="FA5" s="8">
        <f t="array" ref="FA5">EZ5/INDEX(Exch_rates,MATCH($A5,Exch_regions2,0),MATCH(EZ$1,Exch_months2,0))</f>
        <v>25.360888888888891</v>
      </c>
      <c r="FB5" s="7">
        <v>693197</v>
      </c>
      <c r="FC5" s="8">
        <f t="array" ref="FC5">FB5/INDEX(Exch_rates,MATCH($A5,Exch_regions2,0),MATCH(FB$1,Exch_months2,0))</f>
        <v>25.485183823529411</v>
      </c>
      <c r="FD5" s="7">
        <v>700215.75</v>
      </c>
      <c r="FE5" s="8">
        <f t="array" ref="FE5">FD5/INDEX(Exch_rates,MATCH($A5,Exch_regions2,0),MATCH(FD$1,Exch_months2,0))</f>
        <v>25.46239090909091</v>
      </c>
      <c r="FF5" s="7">
        <v>705809.5</v>
      </c>
      <c r="FG5" s="8">
        <f t="array" ref="FG5">FF5/INDEX(Exch_rates,MATCH($A5,Exch_regions2,0),MATCH(FF$1,Exch_months2,0))</f>
        <v>27.081419664268584</v>
      </c>
      <c r="FH5" s="7">
        <v>705044</v>
      </c>
      <c r="FI5" s="8">
        <f t="array" ref="FI5">FH5/INDEX(Exch_rates,MATCH($A5,Exch_regions2,0),MATCH(FH$1,Exch_months2,0))</f>
        <v>27.922534653465348</v>
      </c>
      <c r="FJ5" s="7">
        <v>715903.25</v>
      </c>
      <c r="FK5" s="8">
        <f t="array" ref="FK5">FJ5/INDEX(Exch_rates,MATCH($A5,Exch_regions2,0),MATCH(FJ$1,Exch_months2,0))</f>
        <v>28.212935960591132</v>
      </c>
      <c r="FL5" s="7">
        <v>716497</v>
      </c>
      <c r="FM5" s="8">
        <f t="array" ref="FM5">FL5/INDEX(Exch_rates,MATCH($A5,Exch_regions2,0),MATCH(FL$1,Exch_months2,0))</f>
        <v>27.557576923076923</v>
      </c>
      <c r="FN5" s="7">
        <v>715497</v>
      </c>
      <c r="FO5" s="8">
        <f t="array" ref="FO5">FN5/INDEX(Exch_rates,MATCH($A5,Exch_regions2,0),MATCH(FN$1,Exch_months2,0))</f>
        <v>27.678800773694391</v>
      </c>
      <c r="FP5" s="7">
        <v>710244</v>
      </c>
      <c r="FQ5" s="8">
        <f t="array" ref="FQ5">FP5/INDEX(Exch_rates,MATCH($A5,Exch_regions2,0),MATCH(FP$1,Exch_months2,0))</f>
        <v>27.449043478260869</v>
      </c>
      <c r="FR5" s="7">
        <v>721312.5</v>
      </c>
      <c r="FS5" s="8">
        <f t="array" ref="FS5">FR5/INDEX(Exch_rates,MATCH($A5,Exch_regions2,0),MATCH(FR$1,Exch_months2,0))</f>
        <v>26.83953488372093</v>
      </c>
      <c r="FT5" s="7">
        <v>732150</v>
      </c>
      <c r="FU5" s="8">
        <f t="array" ref="FU5">FT5/INDEX(Exch_rates,MATCH($A5,Exch_regions2,0),MATCH(FT$1,Exch_months2,0))</f>
        <v>26.867889908256881</v>
      </c>
      <c r="FV5" s="7">
        <v>738994</v>
      </c>
      <c r="FW5" s="8">
        <f t="array" ref="FW5">FV5/INDEX(Exch_rates,MATCH($A5,Exch_regions2,0),MATCH(FV$1,Exch_months2,0))</f>
        <v>27.119045871559631</v>
      </c>
      <c r="FX5" s="7">
        <v>742494</v>
      </c>
      <c r="FY5" s="8">
        <f t="array" ref="FY5">FX5/INDEX(Exch_rates,MATCH($A5,Exch_regions2,0),MATCH(FX$1,Exch_months2,0))</f>
        <v>27.247486238532112</v>
      </c>
      <c r="FZ5" s="7">
        <v>741047</v>
      </c>
      <c r="GA5" s="8">
        <f t="array" ref="GA5">FZ5/INDEX(Exch_rates,MATCH($A5,Exch_regions2,0),MATCH(FZ$1,Exch_months2,0))</f>
        <v>25.820452961672473</v>
      </c>
      <c r="GB5" s="7">
        <v>770872</v>
      </c>
      <c r="GC5" s="8">
        <f t="array" ref="GC5">GB5/INDEX(Exch_rates,MATCH($A5,Exch_regions2,0),MATCH(GB$1,Exch_months2,0))</f>
        <v>26.242451063829787</v>
      </c>
      <c r="GD5" s="7">
        <v>762090.75</v>
      </c>
      <c r="GE5" s="8">
        <f t="array" ref="GE5">GD5/INDEX(Exch_rates,MATCH($A5,Exch_regions2,0),MATCH(GD$1,Exch_months2,0))</f>
        <v>25.456058455114821</v>
      </c>
      <c r="GF5" s="7">
        <v>751172</v>
      </c>
      <c r="GG5" s="8">
        <f t="array" ref="GG5">GF5/INDEX(Exch_rates,MATCH($A5,Exch_regions2,0),MATCH(GF$1,Exch_months2,0))</f>
        <v>24.79115511551155</v>
      </c>
      <c r="GH5" s="7">
        <v>751244</v>
      </c>
      <c r="GI5" s="8">
        <f t="array" ref="GI5">GH5/INDEX(Exch_rates,MATCH($A5,Exch_regions2,0),MATCH(GH$1,Exch_months2,0))</f>
        <v>24.381144016227182</v>
      </c>
      <c r="GJ5" s="7">
        <v>752719</v>
      </c>
      <c r="GK5" s="8">
        <f t="array" ref="GK5">GJ5/INDEX(Exch_rates,MATCH($A5,Exch_regions2,0),MATCH(GJ$1,Exch_months2,0))</f>
        <v>24.087008000000001</v>
      </c>
      <c r="GL5" s="7">
        <v>752837.75</v>
      </c>
      <c r="GM5" s="8">
        <f t="array" ref="GM5">GL5/INDEX(Exch_rates,MATCH($A5,Exch_regions2,0),MATCH(GL$1,Exch_months2,0))</f>
        <v>24.582457142857145</v>
      </c>
      <c r="GN5" s="7">
        <v>752997</v>
      </c>
      <c r="GO5" s="8">
        <f t="array" ref="GO5">GN5/INDEX(Exch_rates,MATCH($A5,Exch_regions2,0),MATCH(GN$1,Exch_months2,0))</f>
        <v>24.637938650306747</v>
      </c>
      <c r="GP5" s="7">
        <v>746906.25</v>
      </c>
      <c r="GQ5" s="8">
        <f t="array" ref="GQ5">GP5/INDEX(Exch_rates,MATCH($A5,Exch_regions2,0),MATCH(GP$1,Exch_months2,0))</f>
        <v>24.69111570247934</v>
      </c>
      <c r="GR5" s="7">
        <v>751722</v>
      </c>
      <c r="GS5" s="8">
        <f t="array" ref="GS5">GR5/INDEX(Exch_rates,MATCH($A5,Exch_regions2,0),MATCH(GR$1,Exch_months2,0))</f>
        <v>24.850314049586778</v>
      </c>
      <c r="GT5" s="7">
        <v>759372</v>
      </c>
      <c r="GU5" s="8">
        <f t="array" ref="GU5">GT5/INDEX(Exch_rates,MATCH($A5,Exch_regions2,0),MATCH(GT$1,Exch_months2,0))</f>
        <v>24.89744262295082</v>
      </c>
      <c r="GV5" s="7">
        <v>763125</v>
      </c>
      <c r="GW5" s="8">
        <f t="array" ref="GW5">GV5/INDEX(Exch_rates,MATCH($A5,Exch_regions2,0),MATCH(GV$1,Exch_months2,0))</f>
        <v>24.616935483870968</v>
      </c>
      <c r="GX5" s="7">
        <v>764700</v>
      </c>
      <c r="GY5" s="8">
        <f t="array" ref="GY5">GX5/INDEX(Exch_rates,MATCH($A5,Exch_regions2,0),MATCH(GX$1,Exch_months2,0))</f>
        <v>24.431309904153355</v>
      </c>
      <c r="GZ5" s="7">
        <v>768087.75</v>
      </c>
      <c r="HA5" s="8">
        <f t="array" ref="HA5">GZ5/INDEX(Exch_rates,MATCH($A5,Exch_regions2,0),MATCH(GZ$1,Exch_months2,0))</f>
        <v>23.724718146718146</v>
      </c>
      <c r="HB5" s="7">
        <v>766431.5</v>
      </c>
      <c r="HC5" s="8">
        <f t="array" ref="HC5">HB5/INDEX(Exch_rates,MATCH($A5,Exch_regions2,0),MATCH(HB$1,Exch_months2,0))</f>
        <v>23.582507692307694</v>
      </c>
      <c r="HD5" s="7">
        <v>766744</v>
      </c>
      <c r="HE5" s="8">
        <f t="array" ref="HE5">HD5/INDEX(Exch_rates,MATCH($A5,Exch_regions2,0),MATCH(HD$1,Exch_months2,0))</f>
        <v>23.592123076923077</v>
      </c>
      <c r="HF5" s="7">
        <v>766744</v>
      </c>
      <c r="HG5" s="8">
        <f t="array" ref="HG5">HF5/INDEX(Exch_rates,MATCH($A5,Exch_regions2,0),MATCH(HF$1,Exch_months2,0))</f>
        <v>23.592123076923077</v>
      </c>
      <c r="HH5" s="7">
        <v>768244</v>
      </c>
      <c r="HI5" s="8">
        <f t="array" ref="HI5">HH5/INDEX(Exch_rates,MATCH($A5,Exch_regions2,0),MATCH(HH$1,Exch_months2,0))</f>
        <v>23.638276923076923</v>
      </c>
      <c r="HJ5" s="7">
        <v>764969</v>
      </c>
      <c r="HK5" s="8">
        <f t="array" ref="HK5">HJ5/INDEX(Exch_rates,MATCH($A5,Exch_regions2,0),MATCH(HJ$1,Exch_months2,0))</f>
        <v>23.537507692307692</v>
      </c>
      <c r="HL5" s="7">
        <v>763369</v>
      </c>
      <c r="HM5" s="8">
        <f t="array" ref="HM5">HL5/INDEX(Exch_rates,MATCH($A5,Exch_regions2,0),MATCH(HL$1,Exch_months2,0))</f>
        <v>22.915392120075047</v>
      </c>
      <c r="HN5" s="8">
        <v>786431.5</v>
      </c>
      <c r="HO5" s="8">
        <f t="array" ref="HO5">HN5/INDEX(Exch_rates,MATCH($A5,Exch_regions2,0),MATCH(HN$1,Exch_months2,0))</f>
        <v>22.91967941712204</v>
      </c>
      <c r="HP5" s="8">
        <v>820778.25</v>
      </c>
      <c r="HQ5" s="8">
        <f t="array" ref="HQ5">HP5/INDEX(Exch_rates,MATCH($A5,Exch_regions2,0),MATCH(HP$1,Exch_months2,0))</f>
        <v>23.03938947368421</v>
      </c>
      <c r="HR5" s="8">
        <v>848872</v>
      </c>
      <c r="HS5" s="8">
        <f t="array" ref="HS5">HR5/INDEX(Exch_rates,MATCH($A5,Exch_regions2,0),MATCH(HR$1,Exch_months2,0))</f>
        <v>23.744671328671327</v>
      </c>
      <c r="HT5" s="8">
        <v>848069</v>
      </c>
      <c r="HU5" s="8">
        <f t="array" ref="HU5">HT5/INDEX(Exch_rates,MATCH($A5,Exch_regions2,0),MATCH(HT$1,Exch_months2,0))</f>
        <v>23.330646492434663</v>
      </c>
      <c r="HV5" s="8">
        <v>860218.75</v>
      </c>
      <c r="HW5" s="8">
        <f t="array" ref="HW5">HV5/INDEX(Exch_rates,MATCH($A5,Exch_regions2,0),MATCH(HV$1,Exch_months2,0))</f>
        <v>23.407312925170068</v>
      </c>
      <c r="HX5" s="8">
        <v>866769</v>
      </c>
      <c r="HY5" s="8">
        <f t="array" ref="HY5">HX5/INDEX(Exch_rates,MATCH($A5,Exch_regions2,0),MATCH(HX$1,Exch_months2,0))</f>
        <v>23.585551020408165</v>
      </c>
      <c r="HZ5" s="8">
        <v>860431.5</v>
      </c>
      <c r="IA5" s="8">
        <f t="array" ref="IA5">HZ5/INDEX(Exch_rates,MATCH($A5,Exch_regions2,0),MATCH(HZ$1,Exch_months2,0))</f>
        <v>23.2942538071066</v>
      </c>
      <c r="IB5" s="8">
        <v>887840.75</v>
      </c>
      <c r="IC5" s="8">
        <f t="array" ref="IC5">IB5/INDEX(Exch_rates,MATCH($A5,Exch_regions2,0),MATCH(IB$1,Exch_months2,0))</f>
        <v>23.313156046293319</v>
      </c>
      <c r="ID5" s="8">
        <v>898056.5</v>
      </c>
      <c r="IE5" s="8">
        <f t="array" ref="IE5">ID5/INDEX(Exch_rates,MATCH($A5,Exch_regions2,0),MATCH(ID$1,Exch_months2,0))</f>
        <v>23.478601307189543</v>
      </c>
      <c r="IF5" s="8">
        <v>898431.5</v>
      </c>
      <c r="IG5" s="8">
        <f t="array" ref="IG5">IF5/INDEX(Exch_rates,MATCH($A5,Exch_regions2,0),MATCH(IF$1,Exch_months2,0))</f>
        <v>25.44230796460177</v>
      </c>
      <c r="IH5" s="8">
        <v>913687.5</v>
      </c>
      <c r="II5" s="8">
        <f t="array" ref="II5">IH5/INDEX(Exch_rates,MATCH($A5,Exch_regions2,0),MATCH(IH$1,Exch_months2,0))</f>
        <v>23.278662420382165</v>
      </c>
      <c r="IJ5" s="8">
        <v>921994</v>
      </c>
      <c r="IK5" s="8">
        <f t="array" ref="IK5">IJ5/INDEX(Exch_rates,MATCH($A5,Exch_regions2,0),MATCH(IJ$1,Exch_months2,0))</f>
        <v>23.640871794871796</v>
      </c>
      <c r="IL5" s="8">
        <v>959325</v>
      </c>
      <c r="IM5" s="8">
        <f t="array" ref="IM5">IL5/INDEX(Exch_rates,MATCH($A5,Exch_regions2,0),MATCH(IL$1,Exch_months2,0))</f>
        <v>24.441401273885351</v>
      </c>
      <c r="IN5" s="8">
        <v>987872</v>
      </c>
      <c r="IO5" s="8">
        <f t="array" ref="IO5">IN5/INDEX(Exch_rates,MATCH($A5,Exch_regions2,0),MATCH(IN$1,Exch_months2,0))</f>
        <v>25.009417721518986</v>
      </c>
      <c r="IP5" s="8">
        <v>996625</v>
      </c>
      <c r="IQ5" s="8">
        <f t="array" ref="IQ5">IP5/INDEX(Exch_rates,MATCH($A5,Exch_regions2,0),MATCH(IP$1,Exch_months2,0))</f>
        <v>24.668935643564357</v>
      </c>
      <c r="IR5" s="8">
        <v>1020747</v>
      </c>
      <c r="IS5" s="8">
        <f t="array" ref="IS5">IR5/INDEX(Exch_rates,MATCH($A5,Exch_regions2,0),MATCH(IR$1,Exch_months2,0))</f>
        <v>25.203629629629631</v>
      </c>
      <c r="IT5" s="8">
        <v>1072872</v>
      </c>
      <c r="IU5" s="8">
        <f t="array" ref="IU5">IT5/INDEX(Exch_rates,MATCH($A5,Exch_regions2,0),MATCH(IT$1,Exch_months2,0))</f>
        <v>26.247633027522937</v>
      </c>
      <c r="IV5" s="34">
        <v>1127569</v>
      </c>
      <c r="IW5" s="8">
        <f t="array" ref="IW5">IV5/INDEX(Exch_rates,MATCH($A5,Exch_regions2,0),MATCH(IV$1,Exch_months2,0))</f>
        <v>27.501682926829268</v>
      </c>
      <c r="IX5" s="8">
        <v>1151637.75</v>
      </c>
      <c r="IY5" s="8">
        <f t="array" ref="IY5">IX5/INDEX(Exch_rates,MATCH($A5,Exch_regions2,0),MATCH(IX$1,Exch_months2,0))</f>
        <v>26.173585227272728</v>
      </c>
      <c r="IZ5" s="8">
        <v>1170375</v>
      </c>
      <c r="JA5" s="8">
        <f t="array" ref="JA5">IZ5/INDEX(Exch_rates,MATCH($A5,Exch_regions2,0),MATCH(IZ$1,Exch_months2,0))</f>
        <v>26.599431818181817</v>
      </c>
      <c r="JB5" s="8">
        <v>1204597</v>
      </c>
      <c r="JC5" s="8">
        <f t="array" ref="JC5">JB5/INDEX(Exch_rates,MATCH($A5,Exch_regions2,0),MATCH(JB$1,Exch_months2,0))</f>
        <v>28.680880952380953</v>
      </c>
      <c r="JD5" s="8">
        <v>1226494</v>
      </c>
      <c r="JE5" s="8">
        <f t="array" ref="JE5">JD5/INDEX(Exch_rates,MATCH($A5,Exch_regions2,0),MATCH(JD$1,Exch_months2,0))</f>
        <v>29.202238095238094</v>
      </c>
      <c r="JF5" s="8">
        <v>1234647</v>
      </c>
      <c r="JG5" s="8">
        <f t="array" ref="JG5">JF5/INDEX(Exch_rates,MATCH($A5,Exch_regions2,0),MATCH(JF$1,Exch_months2,0))</f>
        <v>29.396357142857141</v>
      </c>
      <c r="JH5" s="8">
        <v>1241250</v>
      </c>
      <c r="JI5" s="8">
        <f t="array" ref="JI5">JH5/INDEX(Exch_rates,MATCH($A5,Exch_regions2,0),MATCH(JH$1,Exch_months2,0))</f>
        <v>29.553571428571427</v>
      </c>
      <c r="JJ5" s="8">
        <v>1299306.5</v>
      </c>
      <c r="JK5" s="8">
        <f t="array" ref="JK5">JJ5/INDEX(Exch_rates,MATCH($A5,Exch_regions2,0),MATCH(JJ$1,Exch_months2,0))</f>
        <v>30.935869047619047</v>
      </c>
      <c r="JL5" s="8">
        <v>1370997</v>
      </c>
      <c r="JM5" s="8">
        <f t="array" ref="JM5">JL5/INDEX(Exch_rates,MATCH($A5,Exch_regions2,0),MATCH(JL$1,Exch_months2,0))</f>
        <v>32.642785714285715</v>
      </c>
      <c r="JN5" s="8">
        <v>1433800</v>
      </c>
      <c r="JO5" s="8">
        <f t="array" ref="JO5">JN5/INDEX(Exch_rates,MATCH($A5,Exch_regions2,0),MATCH(JN$1,Exch_months2,0))</f>
        <v>34.138095238095239</v>
      </c>
      <c r="JP5" s="8">
        <v>1443494</v>
      </c>
      <c r="JQ5" s="8">
        <f t="array" ref="JQ5">JP5/INDEX(Exch_rates,MATCH($A5,Exch_regions2,0),MATCH(JP$1,Exch_months2,0))</f>
        <v>34.368904761904759</v>
      </c>
      <c r="JR5" s="8">
        <v>1473000</v>
      </c>
      <c r="JS5" s="8">
        <f t="array" ref="JS5">JR5/INDEX(Exch_rates,MATCH($A5,Exch_regions2,0),MATCH(JR$1,Exch_months2,0))</f>
        <v>35.071428571428569</v>
      </c>
      <c r="JT5" s="8">
        <v>1497094</v>
      </c>
      <c r="JU5" s="8">
        <f t="array" ref="JU5">JT5/INDEX(Exch_rates,MATCH($A5,Exch_regions2,0),MATCH(JT$1,Exch_months2,0))</f>
        <v>35.645095238095237</v>
      </c>
      <c r="JV5" s="8">
        <v>1498434.5</v>
      </c>
      <c r="JW5" s="8">
        <f t="array" ref="JW5">JV5/INDEX(Exch_rates,MATCH($A5,Exch_regions2,0),MATCH(JV$1,Exch_months2,0))</f>
        <v>35.677011904761905</v>
      </c>
      <c r="JX5" s="8">
        <v>1502269</v>
      </c>
      <c r="JY5" s="8">
        <f t="array" ref="JY5">JX5/INDEX(Exch_rates,MATCH($A5,Exch_regions2,0),MATCH(JX$1,Exch_months2,0))</f>
        <v>35.768309523809521</v>
      </c>
      <c r="JZ5" s="8">
        <v>1515497</v>
      </c>
      <c r="KA5" s="8">
        <f t="array" ref="KA5">JZ5/INDEX(Exch_rates,MATCH($A5,Exch_regions2,0),MATCH(JZ$1,Exch_months2,0))</f>
        <v>36.040356718192626</v>
      </c>
      <c r="KB5" s="8">
        <v>1511744</v>
      </c>
      <c r="KC5" s="8">
        <f t="array" ref="KC5">KB5/INDEX(Exch_rates,MATCH($A5,Exch_regions2,0),MATCH(KB$1,Exch_months2,0))</f>
        <v>35.993904761904759</v>
      </c>
      <c r="KD5" s="8">
        <v>1501750</v>
      </c>
      <c r="KE5" s="8">
        <f t="array" ref="KE5">KD5/INDEX(Exch_rates,MATCH($A5,Exch_regions2,0),MATCH(KD$1,Exch_months2,0))</f>
        <v>35.75595238095238</v>
      </c>
      <c r="KF5" s="8">
        <v>1546375</v>
      </c>
      <c r="KG5" s="8">
        <f t="array" ref="KG5">KF5/INDEX(Exch_rates,MATCH($A5,Exch_regions2,0),MATCH(KF$1,Exch_months2,0))</f>
        <v>36.81845238095238</v>
      </c>
      <c r="KH5" s="8">
        <v>1552437.5</v>
      </c>
      <c r="KI5" s="8">
        <f t="array" ref="KI5">KH5/INDEX(Exch_rates,MATCH($A5,Exch_regions2,0),MATCH(KH$1,Exch_months2,0))</f>
        <v>36.96279761904762</v>
      </c>
      <c r="KJ5" s="8">
        <v>1570000</v>
      </c>
      <c r="KK5" s="8">
        <f t="array" ref="KK5">KJ5/INDEX(Exch_rates,MATCH($A5,Exch_regions2,0),MATCH(KJ$1,Exch_months2,0))</f>
        <v>37.38095238095238</v>
      </c>
      <c r="KL5" s="8">
        <v>1562400</v>
      </c>
      <c r="KM5" s="8">
        <f t="array" ref="KM5">KL5/INDEX(Exch_rates,MATCH($A5,Exch_regions2,0),MATCH(KL$1,Exch_months2,0))</f>
        <v>37.200000000000003</v>
      </c>
      <c r="KN5" s="8">
        <v>1541500</v>
      </c>
      <c r="KO5" s="8">
        <f t="array" ref="KO5">KN5/INDEX(Exch_rates,MATCH($A5,Exch_regions2,0),MATCH(KN$1,Exch_months2,0))</f>
        <v>36.702380952380949</v>
      </c>
      <c r="KP5" s="8">
        <v>1543310</v>
      </c>
      <c r="KQ5" s="8">
        <f t="array" ref="KQ5">KP5/INDEX(Exch_rates,MATCH($A5,Exch_regions2,0),MATCH(KP$1,Exch_months2,0))</f>
        <v>36.74547619047619</v>
      </c>
      <c r="KR5" s="8">
        <v>1566875</v>
      </c>
      <c r="KS5" s="8">
        <f t="array" ref="KS5">KR5/INDEX(Exch_rates,MATCH($A5,Exch_regions2,0),MATCH(KR$1,Exch_months2,0))</f>
        <v>37.30654761904762</v>
      </c>
      <c r="KT5" s="8">
        <v>1548000</v>
      </c>
      <c r="KU5" s="8">
        <f t="array" ref="KU5">KT5/INDEX(Exch_rates,MATCH($A5,Exch_regions2,0),MATCH(KT$1,Exch_months2,0))</f>
        <v>36.857142857142854</v>
      </c>
      <c r="KV5" s="8">
        <v>1554700</v>
      </c>
      <c r="KW5" s="8">
        <f t="array" ref="KW5">KV5/INDEX(Exch_rates,MATCH($A5,Exch_regions2,0),MATCH(KV$1,Exch_months2,0))</f>
        <v>37.016666666666666</v>
      </c>
      <c r="KX5" s="8">
        <v>1529750</v>
      </c>
      <c r="KY5" s="8">
        <f t="array" ref="KY5">KX5/INDEX(Exch_rates,MATCH($A5,Exch_regions2,0),MATCH(KX$1,Exch_months2,0))</f>
        <v>36.422619047619051</v>
      </c>
      <c r="KZ5" s="8">
        <v>1513250</v>
      </c>
      <c r="LA5" s="8">
        <f t="array" ref="LA5">KZ5/INDEX(Exch_rates,MATCH($A5,Exch_regions2,0),MATCH(KZ$1,Exch_months2,0))</f>
        <v>36.029761904761905</v>
      </c>
      <c r="LB5" s="8">
        <v>1519000</v>
      </c>
      <c r="LC5" s="8">
        <f t="array" ref="LC5">LB5/INDEX(Exch_rates,MATCH($A5,Exch_regions2,0),MATCH(LB$1,Exch_months2,0))</f>
        <v>36.166666666666664</v>
      </c>
      <c r="LD5" s="8">
        <v>1534125</v>
      </c>
      <c r="LE5" s="8">
        <f t="array" ref="LE5">LD5/INDEX(Exch_rates,MATCH($A5,Exch_regions2,0),MATCH(LD$1,Exch_months2,0))</f>
        <v>36.526785714285715</v>
      </c>
      <c r="LF5" s="8">
        <v>1530994</v>
      </c>
      <c r="LG5" s="8">
        <f t="shared" si="72"/>
        <v>36.452238095238094</v>
      </c>
      <c r="LH5" s="8">
        <v>1533397</v>
      </c>
      <c r="LI5" s="8">
        <f>LH5/INDEX(Exch_Rate_Data1,MATCH('Non-Food Items CMB'!$A5,Exch_regions1,0),MATCH('Non-Food Items CMB'!LH$1,exch_month4,0))</f>
        <v>36.509452380952382</v>
      </c>
      <c r="LJ5" s="41">
        <v>1496375</v>
      </c>
      <c r="LK5" s="8">
        <f>LJ5/INDEX(exch_Rate_Data2,MATCH('Non-Food Items CMB'!$A5,Exch_regions1,0),MATCH('Non-Food Items CMB'!LJ$1,exch_month5,0))</f>
        <v>35.62797619047619</v>
      </c>
      <c r="LL5" s="8">
        <v>1472747</v>
      </c>
      <c r="LM5" s="8">
        <f>LL5/INDEX(exch_Rate_Data3,MATCH('Non-Food Items CMB'!$A5,Exch_regions1,0),MATCH('Non-Food Items CMB'!LL$1,exch_month6,0))</f>
        <v>35.065404761904759</v>
      </c>
      <c r="LN5" s="41">
        <v>1481944</v>
      </c>
      <c r="LO5" s="7">
        <f>LN5/INDEX(Exchange_rate4,MATCH('Non-Food Items CMB'!$A5,Exch_regions1,0),MATCH('Non-Food Items CMB'!LN$1,exch_month7,0))</f>
        <v>35.28438095238095</v>
      </c>
      <c r="LP5" s="7">
        <v>1454997</v>
      </c>
      <c r="LQ5" s="7">
        <f>LP5/INDEX(Exchange_rate5,MATCH('Non-Food Items CMB'!$A5,Exch_regions1,0),MATCH('Non-Food Items CMB'!LP$1,exch_month8,0))</f>
        <v>34.642785714285715</v>
      </c>
      <c r="LR5" s="7">
        <v>1531850</v>
      </c>
      <c r="LS5" s="7">
        <f>LR5/INDEX(Exchange_rate6,MATCH('Non-Food Items CMB'!$A5,Exch_regions1,0),MATCH('Non-Food Items CMB'!LR$1,exch_month9,0))</f>
        <v>36.472619047619048</v>
      </c>
      <c r="LT5" s="7">
        <v>1458625</v>
      </c>
      <c r="LU5" s="7">
        <f>LT5/INDEX(Exchange_rate7,MATCH('Non-Food Items CMB'!$A5,Exch_regions1,0),MATCH('Non-Food Items CMB'!LT$1,exch_month10,0))</f>
        <v>34.729166666666664</v>
      </c>
      <c r="LV5" s="7">
        <v>1434687.5</v>
      </c>
      <c r="LW5" s="7">
        <f>LV5/INDEX(exchange_rates8,MATCH('Non-Food Items CMB'!$A5,Exch_regions1,0),MATCH('Non-Food Items CMB'!LV$1,exch_month11,0))</f>
        <v>34.15922619047619</v>
      </c>
      <c r="LX5" s="7">
        <v>1438277</v>
      </c>
      <c r="LY5" s="7">
        <f>LX5/INDEX(exchange_rates9,MATCH('Non-Food Items CMB'!$A5,Exch_regions1,0),MATCH('Non-Food Items CMB'!LX$1,exch_month12,0))</f>
        <v>34.244690476190478</v>
      </c>
      <c r="LZ5" s="7">
        <v>1450994</v>
      </c>
      <c r="MA5" s="7">
        <f>LZ5/INDEX(exchange_rates10,MATCH('Non-Food Items CMB'!$A5,Exch_regions1,0),MATCH('Non-Food Items CMB'!LZ$1,exch_month13,0))</f>
        <v>34.547476190476189</v>
      </c>
      <c r="MB5" s="7">
        <v>1453000</v>
      </c>
      <c r="MC5" s="7">
        <f>MB5/INDEX(exchange_rates11,MATCH('Non-Food Items CMB'!$A5,Exch_regions1,0),MATCH('Non-Food Items CMB'!MB$1,exch_month14,0))</f>
        <v>34.595238095238095</v>
      </c>
      <c r="MD5" s="7">
        <v>1444344</v>
      </c>
      <c r="ME5" s="7">
        <f>MD5/INDEX(exchange_rates12,MATCH('Non-Food Items CMB'!$A5,Exch_regions1,0),MATCH('Non-Food Items CMB'!MD$1,exch_month15,0))</f>
        <v>34.389142857142858</v>
      </c>
      <c r="MF5" s="7">
        <v>1447837.5</v>
      </c>
      <c r="MG5" s="7">
        <f>MF5/INDEX(exchange_rates13,MATCH('Non-Food Items CMB'!$A5,Exch_regions1,0),MATCH('Non-Food Items CMB'!MF$1,exch_month16,0))</f>
        <v>34.472321428571426</v>
      </c>
      <c r="MH5" s="7">
        <v>1442375</v>
      </c>
      <c r="MI5" s="7">
        <f>MH5/INDEX(exchange_rates14,MATCH('Non-Food Items CMB'!$A5,Exch_regions1,0),MATCH('Non-Food Items CMB'!MH$1,exch_month17,0))</f>
        <v>34.342261904761905</v>
      </c>
      <c r="MJ5" s="7">
        <v>1424540</v>
      </c>
      <c r="MK5" s="7">
        <f>MJ5/INDEX(exchange_rates15,MATCH('Non-Food Items CMB'!$A5,Exch_regions1,0),MATCH('Non-Food Items CMB'!MJ$1,exch_month18,0))</f>
        <v>33.917619047619048</v>
      </c>
      <c r="ML5" s="7">
        <v>1431599</v>
      </c>
      <c r="MM5" s="7">
        <f>ML5/INDEX(exchange_rates16,MATCH('Non-Food Items CMB'!$A5,Exch_regions1,0),MATCH('Non-Food Items CMB'!ML$1,exch_month19,0))</f>
        <v>34.085690476190479</v>
      </c>
      <c r="MN5" s="7">
        <v>1427684.5</v>
      </c>
      <c r="MO5" s="7">
        <f>MN5/INDEX(exchange_rates17,MATCH('Non-Food Items CMB'!$A5,Exch_regions1,0),MATCH('Non-Food Items CMB'!MN$1,exch_month20,0))</f>
        <v>33.992488095238095</v>
      </c>
      <c r="MP5" s="7">
        <v>1426835</v>
      </c>
      <c r="MQ5" s="7">
        <f>MP5/INDEX(exchange_rates18,MATCH('Non-Food Items CMB'!$A5,Exch_regions1,0),MATCH('Non-Food Items CMB'!MP$1,exch_month21,0))</f>
        <v>33.972261904761908</v>
      </c>
      <c r="MR5" s="7">
        <v>1419253</v>
      </c>
      <c r="MS5" s="7">
        <f>MR5/INDEX(exchange_rates19,MATCH('Non-Food Items CMB'!$A5,Exch_regions1,0),MATCH('Non-Food Items CMB'!MR$1,exch_month22,0))</f>
        <v>33.791738095238095</v>
      </c>
      <c r="MT5" s="40">
        <f t="shared" si="73"/>
        <v>1314761.95</v>
      </c>
      <c r="MU5" s="40">
        <f t="shared" si="73"/>
        <v>31.485346144323596</v>
      </c>
      <c r="MW5" s="6"/>
      <c r="MX5" s="37"/>
    </row>
    <row r="6" spans="1:362" ht="14.5" x14ac:dyDescent="0.35">
      <c r="A6" s="14" t="s">
        <v>3</v>
      </c>
      <c r="B6" s="7">
        <v>508000</v>
      </c>
      <c r="C6" s="8">
        <f t="shared" si="0"/>
        <v>16.655737704918032</v>
      </c>
      <c r="D6" s="7">
        <v>515750</v>
      </c>
      <c r="E6" s="8">
        <f t="shared" si="1"/>
        <v>16.772357723577237</v>
      </c>
      <c r="F6" s="7">
        <v>519125</v>
      </c>
      <c r="G6" s="8">
        <f t="shared" si="2"/>
        <v>16.745967741935484</v>
      </c>
      <c r="H6" s="7">
        <v>579600</v>
      </c>
      <c r="I6" s="8">
        <f t="shared" si="3"/>
        <v>18.341772151898734</v>
      </c>
      <c r="J6" s="7">
        <v>516750</v>
      </c>
      <c r="K6" s="8">
        <f t="shared" si="4"/>
        <v>16.669354838709676</v>
      </c>
      <c r="L6" s="7">
        <v>536250</v>
      </c>
      <c r="M6" s="8">
        <f t="shared" si="5"/>
        <v>17.023809523809526</v>
      </c>
      <c r="N6" s="7">
        <v>504500</v>
      </c>
      <c r="O6" s="8">
        <f t="shared" si="6"/>
        <v>16.015873015873016</v>
      </c>
      <c r="P6" s="7">
        <v>520100</v>
      </c>
      <c r="Q6" s="8">
        <f t="shared" si="7"/>
        <v>17.108552631578949</v>
      </c>
      <c r="R6" s="7">
        <v>529875</v>
      </c>
      <c r="S6" s="8">
        <f t="shared" si="8"/>
        <v>17.092741935483872</v>
      </c>
      <c r="T6" s="7">
        <v>495000</v>
      </c>
      <c r="U6" s="8">
        <f t="shared" si="9"/>
        <v>16.229508196721312</v>
      </c>
      <c r="V6" s="7">
        <v>508000</v>
      </c>
      <c r="W6" s="8">
        <f t="shared" si="10"/>
        <v>17.82456140350877</v>
      </c>
      <c r="X6" s="7">
        <v>508625</v>
      </c>
      <c r="Y6" s="8">
        <f t="shared" si="11"/>
        <v>18.495454545454546</v>
      </c>
      <c r="Z6" s="7">
        <v>481500</v>
      </c>
      <c r="AA6" s="8">
        <f t="shared" si="12"/>
        <v>18.51923076923077</v>
      </c>
      <c r="AB6" s="7">
        <v>478750</v>
      </c>
      <c r="AC6" s="8">
        <f t="shared" si="13"/>
        <v>19.149999999999999</v>
      </c>
      <c r="AD6" s="7">
        <v>455000</v>
      </c>
      <c r="AE6" s="8">
        <f t="shared" si="14"/>
        <v>20.919540229885058</v>
      </c>
      <c r="AF6" s="7">
        <v>490500</v>
      </c>
      <c r="AG6" s="8">
        <f t="shared" si="15"/>
        <v>20.4375</v>
      </c>
      <c r="AH6" s="7">
        <v>529875</v>
      </c>
      <c r="AI6" s="8">
        <f t="shared" si="16"/>
        <v>22.078125</v>
      </c>
      <c r="AJ6" s="7">
        <v>550000</v>
      </c>
      <c r="AK6" s="8">
        <f t="shared" si="17"/>
        <v>23.783783783783782</v>
      </c>
      <c r="AL6" s="7">
        <v>538000</v>
      </c>
      <c r="AM6" s="8">
        <f t="shared" si="18"/>
        <v>24.735632183908045</v>
      </c>
      <c r="AN6" s="7">
        <v>544375</v>
      </c>
      <c r="AO6" s="8">
        <f t="shared" si="19"/>
        <v>25.76923076923077</v>
      </c>
      <c r="AP6" s="7">
        <v>545125</v>
      </c>
      <c r="AQ6" s="8">
        <f t="shared" si="20"/>
        <v>25.958333333333332</v>
      </c>
      <c r="AR6" s="7">
        <v>539500</v>
      </c>
      <c r="AS6" s="8">
        <f t="shared" si="21"/>
        <v>25.69047619047619</v>
      </c>
      <c r="AT6" s="7">
        <v>550000</v>
      </c>
      <c r="AU6" s="8">
        <f t="shared" si="22"/>
        <v>26.19047619047619</v>
      </c>
      <c r="AV6" s="7">
        <v>544300</v>
      </c>
      <c r="AW6" s="8">
        <f t="shared" si="23"/>
        <v>25.796208530805686</v>
      </c>
      <c r="AX6" s="7">
        <v>547000</v>
      </c>
      <c r="AY6" s="8">
        <f t="shared" si="24"/>
        <v>25.741176470588236</v>
      </c>
      <c r="AZ6" s="7">
        <v>548125</v>
      </c>
      <c r="BA6" s="8">
        <f t="shared" si="25"/>
        <v>26.101190476190474</v>
      </c>
      <c r="BB6" s="7">
        <v>550375</v>
      </c>
      <c r="BC6" s="8">
        <f t="shared" si="26"/>
        <v>28.044585987261147</v>
      </c>
      <c r="BD6" s="7">
        <v>557600</v>
      </c>
      <c r="BE6" s="8">
        <f t="shared" si="27"/>
        <v>27.2265625</v>
      </c>
      <c r="BF6" s="7">
        <v>520500</v>
      </c>
      <c r="BG6" s="8">
        <f t="shared" si="28"/>
        <v>25.390243902439025</v>
      </c>
      <c r="BH6" s="7">
        <v>543250</v>
      </c>
      <c r="BI6" s="8">
        <f t="shared" si="29"/>
        <v>26.5</v>
      </c>
      <c r="BJ6" s="7">
        <v>543100</v>
      </c>
      <c r="BK6" s="8">
        <f t="shared" si="30"/>
        <v>26.389698736637513</v>
      </c>
      <c r="BL6" s="7">
        <v>544900</v>
      </c>
      <c r="BM6" s="8">
        <f t="shared" si="31"/>
        <v>26.975247524752476</v>
      </c>
      <c r="BN6" s="7">
        <v>547750</v>
      </c>
      <c r="BO6" s="8">
        <f t="shared" si="32"/>
        <v>27.049382716049383</v>
      </c>
      <c r="BP6" s="7">
        <v>544750</v>
      </c>
      <c r="BQ6" s="8">
        <f t="shared" si="33"/>
        <v>27.237500000000001</v>
      </c>
      <c r="BR6" s="7">
        <v>546250</v>
      </c>
      <c r="BS6" s="8">
        <f t="shared" si="34"/>
        <v>27.3125</v>
      </c>
      <c r="BT6" s="7">
        <v>546250</v>
      </c>
      <c r="BU6" s="8">
        <f t="shared" si="35"/>
        <v>27.3125</v>
      </c>
      <c r="BV6" s="7">
        <v>549625</v>
      </c>
      <c r="BW6" s="8">
        <f t="shared" si="36"/>
        <v>27.481249999999999</v>
      </c>
      <c r="BX6" s="7">
        <v>546250</v>
      </c>
      <c r="BY6" s="8">
        <f t="shared" si="37"/>
        <v>27.3125</v>
      </c>
      <c r="BZ6" s="7">
        <v>494000</v>
      </c>
      <c r="CA6" s="8">
        <f t="shared" si="38"/>
        <v>24.455445544554454</v>
      </c>
      <c r="CB6" s="7">
        <v>458625</v>
      </c>
      <c r="CC6" s="8">
        <f t="shared" si="39"/>
        <v>22.481617647058822</v>
      </c>
      <c r="CD6" s="7">
        <v>451000</v>
      </c>
      <c r="CE6" s="8">
        <f t="shared" si="40"/>
        <v>22.216748768472907</v>
      </c>
      <c r="CF6" s="7">
        <v>447250</v>
      </c>
      <c r="CG6" s="8">
        <f t="shared" si="41"/>
        <v>22.14108910891089</v>
      </c>
      <c r="CH6" s="7">
        <v>445000</v>
      </c>
      <c r="CI6" s="8">
        <f t="shared" si="42"/>
        <v>22.166874221668742</v>
      </c>
      <c r="CJ6" s="7">
        <v>464000</v>
      </c>
      <c r="CK6" s="8">
        <f t="shared" si="43"/>
        <v>23.11332503113325</v>
      </c>
      <c r="CL6" s="7">
        <v>503800</v>
      </c>
      <c r="CM6" s="8">
        <f t="shared" si="44"/>
        <v>25.139720558882235</v>
      </c>
      <c r="CN6" s="7">
        <v>489750</v>
      </c>
      <c r="CO6" s="8">
        <f t="shared" si="45"/>
        <v>24.487500000000001</v>
      </c>
      <c r="CP6" s="7">
        <v>548250</v>
      </c>
      <c r="CQ6" s="8">
        <f t="shared" si="46"/>
        <v>26.907975460122699</v>
      </c>
      <c r="CR6" s="7">
        <v>519300</v>
      </c>
      <c r="CS6" s="8">
        <f t="shared" si="47"/>
        <v>25.874439461883409</v>
      </c>
      <c r="CT6" s="7">
        <v>510900</v>
      </c>
      <c r="CU6" s="8">
        <f t="shared" si="48"/>
        <v>25.506739890164752</v>
      </c>
      <c r="CV6" s="7">
        <v>519750</v>
      </c>
      <c r="CW6" s="8">
        <f t="shared" si="49"/>
        <v>25.905896426257289</v>
      </c>
      <c r="CX6" s="7">
        <v>516300</v>
      </c>
      <c r="CY6" s="8">
        <f t="shared" si="50"/>
        <v>25.363529180585576</v>
      </c>
      <c r="CZ6" s="7">
        <v>511000</v>
      </c>
      <c r="DA6" s="8">
        <f t="shared" si="51"/>
        <v>25.172413793103448</v>
      </c>
      <c r="DB6" s="7">
        <v>524000</v>
      </c>
      <c r="DC6" s="8">
        <f t="shared" si="52"/>
        <v>25.876543209876544</v>
      </c>
      <c r="DD6" s="7">
        <v>533750</v>
      </c>
      <c r="DE6" s="8">
        <f t="shared" si="53"/>
        <v>26.423267326732674</v>
      </c>
      <c r="DF6" s="7">
        <v>594500</v>
      </c>
      <c r="DG6" s="8">
        <f t="shared" si="54"/>
        <v>28.915369649805449</v>
      </c>
      <c r="DH6" s="7">
        <v>525000</v>
      </c>
      <c r="DI6" s="8">
        <f t="shared" si="55"/>
        <v>26.054590570719604</v>
      </c>
      <c r="DJ6" s="7">
        <v>526500</v>
      </c>
      <c r="DK6" s="8">
        <f t="shared" si="56"/>
        <v>26.064356435643564</v>
      </c>
      <c r="DL6" s="7">
        <v>528250</v>
      </c>
      <c r="DM6" s="8">
        <f t="shared" si="57"/>
        <v>26.150990099009903</v>
      </c>
      <c r="DN6" s="7">
        <v>537500</v>
      </c>
      <c r="DO6" s="8">
        <f t="shared" si="58"/>
        <v>26.510480887792848</v>
      </c>
      <c r="DP6" s="7">
        <v>536000</v>
      </c>
      <c r="DQ6" s="8">
        <f t="shared" si="59"/>
        <v>26.469135802469136</v>
      </c>
      <c r="DR6" s="7">
        <v>538250</v>
      </c>
      <c r="DS6" s="8">
        <f t="shared" si="60"/>
        <v>26.514778325123153</v>
      </c>
      <c r="DT6" s="7">
        <v>531500</v>
      </c>
      <c r="DU6" s="8">
        <f t="shared" si="61"/>
        <v>26.182266009852217</v>
      </c>
      <c r="DV6" s="7">
        <v>536750</v>
      </c>
      <c r="DW6" s="8">
        <f t="shared" si="62"/>
        <v>26.375921375921376</v>
      </c>
      <c r="DX6" s="7">
        <v>534500</v>
      </c>
      <c r="DY6" s="8">
        <f t="shared" si="63"/>
        <v>26.200980392156861</v>
      </c>
      <c r="DZ6" s="7">
        <v>534500</v>
      </c>
      <c r="EA6" s="8">
        <f t="shared" si="64"/>
        <v>26.200980392156861</v>
      </c>
      <c r="EB6" s="7">
        <v>480000</v>
      </c>
      <c r="EC6" s="8">
        <f t="shared" si="65"/>
        <v>20.64516129032258</v>
      </c>
      <c r="ED6" s="7">
        <v>433250</v>
      </c>
      <c r="EE6" s="8">
        <f t="shared" si="66"/>
        <v>18.052083333333332</v>
      </c>
      <c r="EF6" s="7">
        <v>475975</v>
      </c>
      <c r="EG6" s="8">
        <f t="shared" si="67"/>
        <v>19.231313131313133</v>
      </c>
      <c r="EH6" s="7">
        <v>441100</v>
      </c>
      <c r="EI6" s="8">
        <f t="shared" si="68"/>
        <v>17.643999999999998</v>
      </c>
      <c r="EJ6" s="7">
        <v>415500</v>
      </c>
      <c r="EK6" s="8">
        <f t="shared" si="69"/>
        <v>16.62</v>
      </c>
      <c r="EL6" s="7">
        <v>419750</v>
      </c>
      <c r="EM6" s="8">
        <f t="shared" si="70"/>
        <v>16.14423076923077</v>
      </c>
      <c r="EN6" s="7">
        <v>500000</v>
      </c>
      <c r="EO6" s="8">
        <f t="shared" si="71"/>
        <v>19.23076923076923</v>
      </c>
      <c r="EP6" s="7">
        <v>528500</v>
      </c>
      <c r="EQ6" s="8">
        <f t="array" ref="EQ6">EP6/INDEX(Exch_rates,MATCH($A6,Exch_regions2,0),MATCH(EP$1,Exch_months2,0))</f>
        <v>19.574074074074073</v>
      </c>
      <c r="ER6" s="7">
        <v>555000</v>
      </c>
      <c r="ES6" s="8">
        <f t="array" ref="ES6">ER6/INDEX(Exch_rates,MATCH($A6,Exch_regions2,0),MATCH(ER$1,Exch_months2,0))</f>
        <v>20.943396226415093</v>
      </c>
      <c r="ET6" s="7">
        <v>576000</v>
      </c>
      <c r="EU6" s="8">
        <f t="array" ref="EU6">ET6/INDEX(Exch_rates,MATCH($A6,Exch_regions2,0),MATCH(ET$1,Exch_months2,0))</f>
        <v>20.210526315789473</v>
      </c>
      <c r="EV6" s="7">
        <v>597750</v>
      </c>
      <c r="EW6" s="8">
        <f t="array" ref="EW6">EV6/INDEX(Exch_rates,MATCH($A6,Exch_regions2,0),MATCH(EV$1,Exch_months2,0))</f>
        <v>21.348214285714285</v>
      </c>
      <c r="EX6" s="7">
        <v>693250</v>
      </c>
      <c r="EY6" s="8">
        <f t="array" ref="EY6">EX6/INDEX(Exch_rates,MATCH($A6,Exch_regions2,0),MATCH(EX$1,Exch_months2,0))</f>
        <v>24.758928571428573</v>
      </c>
      <c r="EZ6" s="7">
        <v>750000</v>
      </c>
      <c r="FA6" s="8">
        <f t="array" ref="FA6">EZ6/INDEX(Exch_rates,MATCH($A6,Exch_regions2,0),MATCH(EZ$1,Exch_months2,0))</f>
        <v>26.785714285714285</v>
      </c>
      <c r="FB6" s="7">
        <v>794000</v>
      </c>
      <c r="FC6" s="8">
        <f t="array" ref="FC6">FB6/INDEX(Exch_rates,MATCH($A6,Exch_regions2,0),MATCH(FB$1,Exch_months2,0))</f>
        <v>27.379310344827587</v>
      </c>
      <c r="FD6" s="7">
        <v>853000</v>
      </c>
      <c r="FE6" s="8">
        <f t="array" ref="FE6">FD6/INDEX(Exch_rates,MATCH($A6,Exch_regions2,0),MATCH(FD$1,Exch_months2,0))</f>
        <v>29.413793103448278</v>
      </c>
      <c r="FF6" s="7">
        <v>910625</v>
      </c>
      <c r="FG6" s="8">
        <f t="array" ref="FG6">FF6/INDEX(Exch_rates,MATCH($A6,Exch_regions2,0),MATCH(FF$1,Exch_months2,0))</f>
        <v>34.042056074766357</v>
      </c>
      <c r="FH6" s="7">
        <v>878000</v>
      </c>
      <c r="FI6" s="8">
        <f t="array" ref="FI6">FH6/INDEX(Exch_rates,MATCH($A6,Exch_regions2,0),MATCH(FH$1,Exch_months2,0))</f>
        <v>33.257575757575758</v>
      </c>
      <c r="FJ6" s="7">
        <v>909500</v>
      </c>
      <c r="FK6" s="8">
        <f t="array" ref="FK6">FJ6/INDEX(Exch_rates,MATCH($A6,Exch_regions2,0),MATCH(FJ$1,Exch_months2,0))</f>
        <v>33.685185185185183</v>
      </c>
      <c r="FL6" s="7">
        <v>955250</v>
      </c>
      <c r="FM6" s="8">
        <f t="array" ref="FM6">FL6/INDEX(Exch_rates,MATCH($A6,Exch_regions2,0),MATCH(FL$1,Exch_months2,0))</f>
        <v>34.116071428571431</v>
      </c>
      <c r="FN6" s="7">
        <v>930250</v>
      </c>
      <c r="FO6" s="8">
        <f t="array" ref="FO6">FN6/INDEX(Exch_rates,MATCH($A6,Exch_regions2,0),MATCH(FN$1,Exch_months2,0))</f>
        <v>33.223214285714285</v>
      </c>
      <c r="FP6" s="7">
        <v>886750</v>
      </c>
      <c r="FQ6" s="8">
        <f t="array" ref="FQ6">FP6/INDEX(Exch_rates,MATCH($A6,Exch_regions2,0),MATCH(FP$1,Exch_months2,0))</f>
        <v>31.669642857142858</v>
      </c>
      <c r="FR6" s="7">
        <v>947000</v>
      </c>
      <c r="FS6" s="8">
        <f t="array" ref="FS6">FR6/INDEX(Exch_rates,MATCH($A6,Exch_regions2,0),MATCH(FR$1,Exch_months2,0))</f>
        <v>32.101694915254235</v>
      </c>
      <c r="FT6" s="7">
        <v>1062500</v>
      </c>
      <c r="FU6" s="8">
        <f t="array" ref="FU6">FT6/INDEX(Exch_rates,MATCH($A6,Exch_regions2,0),MATCH(FT$1,Exch_months2,0))</f>
        <v>35.416666666666664</v>
      </c>
      <c r="FV6" s="7">
        <v>1113125</v>
      </c>
      <c r="FW6" s="8">
        <f t="array" ref="FW6">FV6/INDEX(Exch_rates,MATCH($A6,Exch_regions2,0),MATCH(FV$1,Exch_months2,0))</f>
        <v>37.104166666666664</v>
      </c>
      <c r="FX6" s="7">
        <v>1223000</v>
      </c>
      <c r="FY6" s="8">
        <f t="array" ref="FY6">FX6/INDEX(Exch_rates,MATCH($A6,Exch_regions2,0),MATCH(FX$1,Exch_months2,0))</f>
        <v>40.766666666666666</v>
      </c>
      <c r="FZ6" s="7">
        <v>1336300</v>
      </c>
      <c r="GA6" s="8">
        <f t="array" ref="GA6">FZ6/INDEX(Exch_rates,MATCH($A6,Exch_regions2,0),MATCH(FZ$1,Exch_months2,0))</f>
        <v>43.95723684210526</v>
      </c>
      <c r="GB6" s="7">
        <v>1341500</v>
      </c>
      <c r="GC6" s="8">
        <f t="array" ref="GC6">GB6/INDEX(Exch_rates,MATCH($A6,Exch_regions2,0),MATCH(GB$1,Exch_months2,0))</f>
        <v>43.274193548387096</v>
      </c>
      <c r="GD6" s="7">
        <v>1422500</v>
      </c>
      <c r="GE6" s="8">
        <f t="array" ref="GE6">GD6/INDEX(Exch_rates,MATCH($A6,Exch_regions2,0),MATCH(GD$1,Exch_months2,0))</f>
        <v>44.453125</v>
      </c>
      <c r="GF6" s="7">
        <v>1529900</v>
      </c>
      <c r="GG6" s="8">
        <f t="array" ref="GG6">GF6/INDEX(Exch_rates,MATCH($A6,Exch_regions2,0),MATCH(GF$1,Exch_months2,0))</f>
        <v>47.809375000000003</v>
      </c>
      <c r="GH6" s="7">
        <v>1250250</v>
      </c>
      <c r="GI6" s="8">
        <f t="array" ref="GI6">GH6/INDEX(Exch_rates,MATCH($A6,Exch_regions2,0),MATCH(GH$1,Exch_months2,0))</f>
        <v>37.320895522388057</v>
      </c>
      <c r="GJ6" s="7">
        <v>1282000</v>
      </c>
      <c r="GK6" s="8">
        <f t="array" ref="GK6">GJ6/INDEX(Exch_rates,MATCH($A6,Exch_regions2,0),MATCH(GJ$1,Exch_months2,0))</f>
        <v>37.430656934306569</v>
      </c>
      <c r="GL6" s="7">
        <v>1327000</v>
      </c>
      <c r="GM6" s="8">
        <f t="array" ref="GM6">GL6/INDEX(Exch_rates,MATCH($A6,Exch_regions2,0),MATCH(GL$1,Exch_months2,0))</f>
        <v>39.909774436090224</v>
      </c>
      <c r="GN6" s="7">
        <v>1486750</v>
      </c>
      <c r="GO6" s="8">
        <f t="array" ref="GO6">GN6/INDEX(Exch_rates,MATCH($A6,Exch_regions2,0),MATCH(GN$1,Exch_months2,0))</f>
        <v>48.745901639344261</v>
      </c>
      <c r="GP6" s="7">
        <v>1392750</v>
      </c>
      <c r="GQ6" s="8">
        <f t="array" ref="GQ6">GP6/INDEX(Exch_rates,MATCH($A6,Exch_regions2,0),MATCH(GP$1,Exch_months2,0))</f>
        <v>41.887218045112782</v>
      </c>
      <c r="GR6" s="7">
        <v>1481000</v>
      </c>
      <c r="GS6" s="8">
        <f t="array" ref="GS6">GR6/INDEX(Exch_rates,MATCH($A6,Exch_regions2,0),MATCH(GR$1,Exch_months2,0))</f>
        <v>44.878787878787875</v>
      </c>
      <c r="GT6" s="7">
        <v>1528000</v>
      </c>
      <c r="GU6" s="8">
        <f t="array" ref="GU6">GT6/INDEX(Exch_rates,MATCH($A6,Exch_regions2,0),MATCH(GT$1,Exch_months2,0))</f>
        <v>45.954887218045116</v>
      </c>
      <c r="GV6" s="7">
        <v>1544750</v>
      </c>
      <c r="GW6" s="8">
        <f t="array" ref="GW6">GV6/INDEX(Exch_rates,MATCH($A6,Exch_regions2,0),MATCH(GV$1,Exch_months2,0))</f>
        <v>45.433823529411768</v>
      </c>
      <c r="GX6" s="7">
        <v>1584500</v>
      </c>
      <c r="GY6" s="8">
        <f t="array" ref="GY6">GX6/INDEX(Exch_rates,MATCH($A6,Exch_regions2,0),MATCH(GX$1,Exch_months2,0))</f>
        <v>45.271428571428572</v>
      </c>
      <c r="GZ6" s="7">
        <v>1630750</v>
      </c>
      <c r="HA6" s="8">
        <f t="array" ref="HA6">GZ6/INDEX(Exch_rates,MATCH($A6,Exch_regions2,0),MATCH(GZ$1,Exch_months2,0))</f>
        <v>47.963235294117645</v>
      </c>
      <c r="HB6" s="7">
        <v>1679350</v>
      </c>
      <c r="HC6" s="8">
        <f t="array" ref="HC6">HB6/INDEX(Exch_rates,MATCH($A6,Exch_regions2,0),MATCH(HB$1,Exch_months2,0))</f>
        <v>50.889393939393941</v>
      </c>
      <c r="HD6" s="7">
        <v>1729100</v>
      </c>
      <c r="HE6" s="8">
        <f t="array" ref="HE6">HD6/INDEX(Exch_rates,MATCH($A6,Exch_regions2,0),MATCH(HD$1,Exch_months2,0))</f>
        <v>51.614925373134326</v>
      </c>
      <c r="HF6" s="7">
        <v>1682475</v>
      </c>
      <c r="HG6" s="8">
        <f t="array" ref="HG6">HF6/INDEX(Exch_rates,MATCH($A6,Exch_regions2,0),MATCH(HF$1,Exch_months2,0))</f>
        <v>49.484558823529412</v>
      </c>
      <c r="HH6" s="7">
        <v>1676500</v>
      </c>
      <c r="HI6" s="8">
        <f t="array" ref="HI6">HH6/INDEX(Exch_rates,MATCH($A6,Exch_regions2,0),MATCH(HH$1,Exch_months2,0))</f>
        <v>48.594202898550726</v>
      </c>
      <c r="HJ6" s="7">
        <v>1705600</v>
      </c>
      <c r="HK6" s="8">
        <f t="array" ref="HK6">HJ6/INDEX(Exch_rates,MATCH($A6,Exch_regions2,0),MATCH(HJ$1,Exch_months2,0))</f>
        <v>48.731428571428573</v>
      </c>
      <c r="HL6" s="7">
        <v>1813625</v>
      </c>
      <c r="HM6" s="8">
        <f t="array" ref="HM6">HL6/INDEX(Exch_rates,MATCH($A6,Exch_regions2,0),MATCH(HL$1,Exch_months2,0))</f>
        <v>50.378472222222221</v>
      </c>
      <c r="HN6" s="8">
        <v>1895200</v>
      </c>
      <c r="HO6" s="8">
        <f t="array" ref="HO6">HN6/INDEX(Exch_rates,MATCH($A6,Exch_regions2,0),MATCH(HN$1,Exch_months2,0))</f>
        <v>52.065934065934066</v>
      </c>
      <c r="HP6" s="8">
        <v>1913375</v>
      </c>
      <c r="HQ6" s="8">
        <f t="array" ref="HQ6">HP6/INDEX(Exch_rates,MATCH($A6,Exch_regions2,0),MATCH(HP$1,Exch_months2,0))</f>
        <v>50.518151815181518</v>
      </c>
      <c r="HR6" s="8">
        <v>2061780</v>
      </c>
      <c r="HS6" s="8">
        <f t="array" ref="HS6">HR6/INDEX(Exch_rates,MATCH($A6,Exch_regions2,0),MATCH(HR$1,Exch_months2,0))</f>
        <v>54.257368421052632</v>
      </c>
      <c r="HT6" s="8">
        <v>2101744</v>
      </c>
      <c r="HU6" s="8">
        <f t="array" ref="HU6">HT6/INDEX(Exch_rates,MATCH($A6,Exch_regions2,0),MATCH(HT$1,Exch_months2,0))</f>
        <v>55.30905263157895</v>
      </c>
      <c r="HV6" s="8">
        <v>2101500</v>
      </c>
      <c r="HW6" s="8">
        <f t="array" ref="HW6">HV6/INDEX(Exch_rates,MATCH($A6,Exch_regions2,0),MATCH(HV$1,Exch_months2,0))</f>
        <v>54.232258064516131</v>
      </c>
      <c r="HX6" s="8">
        <v>2251000</v>
      </c>
      <c r="HY6" s="8">
        <f t="array" ref="HY6">HX6/INDEX(Exch_rates,MATCH($A6,Exch_regions2,0),MATCH(HX$1,Exch_months2,0))</f>
        <v>56.700251889168769</v>
      </c>
      <c r="HZ6" s="8">
        <v>2134500</v>
      </c>
      <c r="IA6" s="8">
        <f t="array" ref="IA6">HZ6/INDEX(Exch_rates,MATCH($A6,Exch_regions2,0),MATCH(HZ$1,Exch_months2,0))</f>
        <v>53.362499999999997</v>
      </c>
      <c r="IB6" s="8">
        <v>2526125</v>
      </c>
      <c r="IC6" s="8">
        <f t="array" ref="IC6">IB6/INDEX(Exch_rates,MATCH($A6,Exch_regions2,0),MATCH(IB$1,Exch_months2,0))</f>
        <v>63.153125000000003</v>
      </c>
      <c r="ID6" s="8">
        <v>2603562.5</v>
      </c>
      <c r="IE6" s="8">
        <f t="array" ref="IE6">ID6/INDEX(Exch_rates,MATCH($A6,Exch_regions2,0),MATCH(ID$1,Exch_months2,0))</f>
        <v>63.891104294478531</v>
      </c>
      <c r="IF6" s="8">
        <v>2822750</v>
      </c>
      <c r="IG6" s="8">
        <f t="array" ref="IG6">IF6/INDEX(Exch_rates,MATCH($A6,Exch_regions2,0),MATCH(IF$1,Exch_months2,0))</f>
        <v>78.95804195804196</v>
      </c>
      <c r="IH6" s="8">
        <v>2920500</v>
      </c>
      <c r="II6" s="8">
        <f t="array" ref="II6">IH6/INDEX(Exch_rates,MATCH($A6,Exch_regions2,0),MATCH(IH$1,Exch_months2,0))</f>
        <v>82.851063829787236</v>
      </c>
      <c r="IJ6" s="8">
        <v>3057125</v>
      </c>
      <c r="IK6" s="8">
        <f t="array" ref="IK6">IJ6/INDEX(Exch_rates,MATCH($A6,Exch_regions2,0),MATCH(IJ$1,Exch_months2,0))</f>
        <v>70.27873563218391</v>
      </c>
      <c r="IL6" s="8">
        <v>3210300</v>
      </c>
      <c r="IM6" s="8">
        <f t="array" ref="IM6">IL6/INDEX(Exch_rates,MATCH($A6,Exch_regions2,0),MATCH(IL$1,Exch_months2,0))</f>
        <v>76.435714285714283</v>
      </c>
      <c r="IN6" s="8">
        <v>3215250</v>
      </c>
      <c r="IO6" s="8">
        <f t="array" ref="IO6">IN6/INDEX(Exch_rates,MATCH($A6,Exch_regions2,0),MATCH(IN$1,Exch_months2,0))</f>
        <v>76.100591715976336</v>
      </c>
      <c r="IP6" s="8">
        <v>3109250</v>
      </c>
      <c r="IQ6" s="8">
        <f t="array" ref="IQ6">IP6/INDEX(Exch_rates,MATCH($A6,Exch_regions2,0),MATCH(IP$1,Exch_months2,0))</f>
        <v>72.987089201877936</v>
      </c>
      <c r="IR6" s="8">
        <v>3089000</v>
      </c>
      <c r="IS6" s="8">
        <f t="array" ref="IS6">IR6/INDEX(Exch_rates,MATCH($A6,Exch_regions2,0),MATCH(IR$1,Exch_months2,0))</f>
        <v>73.547619047619051</v>
      </c>
      <c r="IT6" s="8">
        <v>2970062.5</v>
      </c>
      <c r="IU6" s="8">
        <f t="array" ref="IU6">IT6/INDEX(Exch_rates,MATCH($A6,Exch_regions2,0),MATCH(IT$1,Exch_months2,0))</f>
        <v>71.139221556886227</v>
      </c>
      <c r="IV6" s="34">
        <v>2811900</v>
      </c>
      <c r="IW6" s="8">
        <f t="array" ref="IW6">IV6/INDEX(Exch_rates,MATCH($A6,Exch_regions2,0),MATCH(IV$1,Exch_months2,0))</f>
        <v>67.59375</v>
      </c>
      <c r="IX6" s="8">
        <v>2777000</v>
      </c>
      <c r="IY6" s="8">
        <f t="array" ref="IY6">IX6/INDEX(Exch_rates,MATCH($A6,Exch_regions2,0),MATCH(IX$1,Exch_months2,0))</f>
        <v>66.11904761904762</v>
      </c>
      <c r="IZ6" s="8">
        <v>2873250</v>
      </c>
      <c r="JA6" s="8">
        <f t="array" ref="JA6">IZ6/INDEX(Exch_rates,MATCH($A6,Exch_regions2,0),MATCH(IZ$1,Exch_months2,0))</f>
        <v>68.410714285714292</v>
      </c>
      <c r="JB6" s="8">
        <v>2732700</v>
      </c>
      <c r="JC6" s="8">
        <f t="array" ref="JC6">JB6/INDEX(Exch_rates,MATCH($A6,Exch_regions2,0),MATCH(JB$1,Exch_months2,0))</f>
        <v>65.064285714285717</v>
      </c>
      <c r="JD6" s="8">
        <v>2850750</v>
      </c>
      <c r="JE6" s="8">
        <f t="array" ref="JE6">JD6/INDEX(Exch_rates,MATCH($A6,Exch_regions2,0),MATCH(JD$1,Exch_months2,0))</f>
        <v>67.875</v>
      </c>
      <c r="JF6" s="8">
        <v>3147600</v>
      </c>
      <c r="JG6" s="8">
        <f t="array" ref="JG6">JF6/INDEX(Exch_rates,MATCH($A6,Exch_regions2,0),MATCH(JF$1,Exch_months2,0))</f>
        <v>74.942857142857136</v>
      </c>
      <c r="JH6" s="8">
        <v>3221250</v>
      </c>
      <c r="JI6" s="8">
        <f t="array" ref="JI6">JH6/INDEX(Exch_rates,MATCH($A6,Exch_regions2,0),MATCH(JH$1,Exch_months2,0))</f>
        <v>76.696428571428569</v>
      </c>
      <c r="JJ6" s="8">
        <v>3210000</v>
      </c>
      <c r="JK6" s="8">
        <f t="array" ref="JK6">JJ6/INDEX(Exch_rates,MATCH($A6,Exch_regions2,0),MATCH(JJ$1,Exch_months2,0))</f>
        <v>76.428571428571431</v>
      </c>
      <c r="JL6" s="8">
        <v>3092000</v>
      </c>
      <c r="JM6" s="8">
        <f t="array" ref="JM6">JL6/INDEX(Exch_rates,MATCH($A6,Exch_regions2,0),MATCH(JL$1,Exch_months2,0))</f>
        <v>73.61904761904762</v>
      </c>
      <c r="JN6" s="8">
        <v>2843500</v>
      </c>
      <c r="JO6" s="8">
        <f t="array" ref="JO6">JN6/INDEX(Exch_rates,MATCH($A6,Exch_regions2,0),MATCH(JN$1,Exch_months2,0))</f>
        <v>67.702380952380949</v>
      </c>
      <c r="JP6" s="8">
        <v>2591250</v>
      </c>
      <c r="JQ6" s="8">
        <f t="array" ref="JQ6">JP6/INDEX(Exch_rates,MATCH($A6,Exch_regions2,0),MATCH(JP$1,Exch_months2,0))</f>
        <v>61.696428571428569</v>
      </c>
      <c r="JR6" s="8">
        <v>2366250</v>
      </c>
      <c r="JS6" s="8">
        <f t="array" ref="JS6">JR6/INDEX(Exch_rates,MATCH($A6,Exch_regions2,0),MATCH(JR$1,Exch_months2,0))</f>
        <v>56.339285714285715</v>
      </c>
      <c r="JT6" s="8">
        <v>2693700</v>
      </c>
      <c r="JU6" s="8">
        <f t="array" ref="JU6">JT6/INDEX(Exch_rates,MATCH($A6,Exch_regions2,0),MATCH(JT$1,Exch_months2,0))</f>
        <v>64.135714285714286</v>
      </c>
      <c r="JV6" s="8">
        <v>2663000</v>
      </c>
      <c r="JW6" s="8">
        <f t="array" ref="JW6">JV6/INDEX(Exch_rates,MATCH($A6,Exch_regions2,0),MATCH(JV$1,Exch_months2,0))</f>
        <v>63.404761904761905</v>
      </c>
      <c r="JX6" s="8">
        <v>2535700</v>
      </c>
      <c r="JY6" s="8">
        <f t="array" ref="JY6">JX6/INDEX(Exch_rates,MATCH($A6,Exch_regions2,0),MATCH(JX$1,Exch_months2,0))</f>
        <v>60.373809523809527</v>
      </c>
      <c r="JZ6" s="8">
        <v>2324500</v>
      </c>
      <c r="KA6" s="8">
        <f t="array" ref="KA6">JZ6/INDEX(Exch_rates,MATCH($A6,Exch_regions2,0),MATCH(JZ$1,Exch_months2,0))</f>
        <v>55.279429250891795</v>
      </c>
      <c r="KB6" s="8">
        <v>2203900</v>
      </c>
      <c r="KC6" s="8">
        <f t="array" ref="KC6">KB6/INDEX(Exch_rates,MATCH($A6,Exch_regions2,0),MATCH(KB$1,Exch_months2,0))</f>
        <v>52.473809523809521</v>
      </c>
      <c r="KD6" s="8">
        <v>2274100</v>
      </c>
      <c r="KE6" s="8">
        <f t="array" ref="KE6">KD6/INDEX(Exch_rates,MATCH($A6,Exch_regions2,0),MATCH(KD$1,Exch_months2,0))</f>
        <v>54.145238095238092</v>
      </c>
      <c r="KF6" s="8">
        <v>2238750</v>
      </c>
      <c r="KG6" s="8">
        <f t="array" ref="KG6">KF6/INDEX(Exch_rates,MATCH($A6,Exch_regions2,0),MATCH(KF$1,Exch_months2,0))</f>
        <v>53.303571428571431</v>
      </c>
      <c r="KH6" s="8">
        <v>2194000</v>
      </c>
      <c r="KI6" s="8">
        <f t="array" ref="KI6">KH6/INDEX(Exch_rates,MATCH($A6,Exch_regions2,0),MATCH(KH$1,Exch_months2,0))</f>
        <v>52.238095238095241</v>
      </c>
      <c r="KJ6" s="8">
        <v>2245500</v>
      </c>
      <c r="KK6" s="8">
        <f t="array" ref="KK6">KJ6/INDEX(Exch_rates,MATCH($A6,Exch_regions2,0),MATCH(KJ$1,Exch_months2,0))</f>
        <v>53.464285714285715</v>
      </c>
      <c r="KL6" s="8">
        <v>2298100</v>
      </c>
      <c r="KM6" s="8">
        <f t="array" ref="KM6">KL6/INDEX(Exch_rates,MATCH($A6,Exch_regions2,0),MATCH(KL$1,Exch_months2,0))</f>
        <v>54.716666666666669</v>
      </c>
      <c r="KN6" s="8">
        <v>2219375</v>
      </c>
      <c r="KO6" s="8">
        <f t="array" ref="KO6">KN6/INDEX(Exch_rates,MATCH($A6,Exch_regions2,0),MATCH(KN$1,Exch_months2,0))</f>
        <v>52.842261904761905</v>
      </c>
      <c r="KP6" s="8">
        <v>2242820</v>
      </c>
      <c r="KQ6" s="8">
        <f t="array" ref="KQ6">KP6/INDEX(Exch_rates,MATCH($A6,Exch_regions2,0),MATCH(KP$1,Exch_months2,0))</f>
        <v>53.400476190476191</v>
      </c>
      <c r="KR6" s="8">
        <v>2274500</v>
      </c>
      <c r="KS6" s="8">
        <f t="array" ref="KS6">KR6/INDEX(Exch_rates,MATCH($A6,Exch_regions2,0),MATCH(KR$1,Exch_months2,0))</f>
        <v>54.154761904761905</v>
      </c>
      <c r="KT6" s="8">
        <v>2521000</v>
      </c>
      <c r="KU6" s="8">
        <f t="array" ref="KU6">KT6/INDEX(Exch_rates,MATCH($A6,Exch_regions2,0),MATCH(KT$1,Exch_months2,0))</f>
        <v>60.023809523809526</v>
      </c>
      <c r="KV6" s="8">
        <v>2756100</v>
      </c>
      <c r="KW6" s="8">
        <f t="array" ref="KW6">KV6/INDEX(Exch_rates,MATCH($A6,Exch_regions2,0),MATCH(KV$1,Exch_months2,0))</f>
        <v>65.621428571428567</v>
      </c>
      <c r="KX6" s="8">
        <v>2578500</v>
      </c>
      <c r="KY6" s="8">
        <f t="array" ref="KY6">KX6/INDEX(Exch_rates,MATCH($A6,Exch_regions2,0),MATCH(KX$1,Exch_months2,0))</f>
        <v>61.392857142857146</v>
      </c>
      <c r="KZ6" s="8">
        <v>2505125</v>
      </c>
      <c r="LA6" s="8">
        <f t="array" ref="LA6">KZ6/INDEX(Exch_rates,MATCH($A6,Exch_regions2,0),MATCH(KZ$1,Exch_months2,0))</f>
        <v>59.645833333333336</v>
      </c>
      <c r="LB6" s="8">
        <v>2532900</v>
      </c>
      <c r="LC6" s="8">
        <f t="array" ref="LC6">LB6/INDEX(Exch_rates,MATCH($A6,Exch_regions2,0),MATCH(LB$1,Exch_months2,0))</f>
        <v>60.307142857142857</v>
      </c>
      <c r="LD6" s="8">
        <v>2685250</v>
      </c>
      <c r="LE6" s="8">
        <f t="array" ref="LE6">LD6/INDEX(Exch_rates,MATCH($A6,Exch_regions2,0),MATCH(LD$1,Exch_months2,0))</f>
        <v>63.93452380952381</v>
      </c>
      <c r="LF6" s="8">
        <v>2762000</v>
      </c>
      <c r="LG6" s="8">
        <f t="shared" si="72"/>
        <v>65.761904761904759</v>
      </c>
      <c r="LH6" s="8">
        <v>2841500</v>
      </c>
      <c r="LI6" s="8">
        <f>LH6/INDEX(Exch_Rate_Data1,MATCH('Non-Food Items CMB'!$A6,Exch_regions1,0),MATCH('Non-Food Items CMB'!LH$1,exch_month4,0))</f>
        <v>67.654761904761898</v>
      </c>
      <c r="LJ6" s="41">
        <v>2735000</v>
      </c>
      <c r="LK6" s="8">
        <f>LJ6/INDEX(exch_Rate_Data2,MATCH('Non-Food Items CMB'!$A6,Exch_regions1,0),MATCH('Non-Food Items CMB'!LJ$1,exch_month5,0))</f>
        <v>65.11904761904762</v>
      </c>
      <c r="LL6" s="8">
        <v>2911750</v>
      </c>
      <c r="LM6" s="8">
        <f>LL6/INDEX(exch_Rate_Data3,MATCH('Non-Food Items CMB'!$A6,Exch_regions1,0),MATCH('Non-Food Items CMB'!LL$1,exch_month6,0))</f>
        <v>69.327380952380949</v>
      </c>
      <c r="LN6" s="41">
        <v>3043700</v>
      </c>
      <c r="LO6" s="7">
        <f>LN6/INDEX(Exchange_rate4,MATCH('Non-Food Items CMB'!$A6,Exch_regions1,0),MATCH('Non-Food Items CMB'!LN$1,exch_month7,0))</f>
        <v>72.469047619047615</v>
      </c>
      <c r="LP6" s="7">
        <v>3018500</v>
      </c>
      <c r="LQ6" s="7">
        <f>LP6/INDEX(Exchange_rate5,MATCH('Non-Food Items CMB'!$A6,Exch_regions1,0),MATCH('Non-Food Items CMB'!LP$1,exch_month8,0))</f>
        <v>71.86904761904762</v>
      </c>
      <c r="LR6" s="7">
        <v>2992700</v>
      </c>
      <c r="LS6" s="7">
        <f>LR6/INDEX(Exchange_rate6,MATCH('Non-Food Items CMB'!$A6,Exch_regions1,0),MATCH('Non-Food Items CMB'!LR$1,exch_month9,0))</f>
        <v>71.254761904761907</v>
      </c>
      <c r="LT6" s="7">
        <v>3068250</v>
      </c>
      <c r="LU6" s="7">
        <f>LT6/INDEX(Exchange_rate7,MATCH('Non-Food Items CMB'!$A6,Exch_regions1,0),MATCH('Non-Food Items CMB'!LT$1,exch_month10,0))</f>
        <v>73.053571428571431</v>
      </c>
      <c r="LV6" s="7">
        <v>2914600</v>
      </c>
      <c r="LW6" s="7">
        <f>LV6/INDEX(exchange_rates8,MATCH('Non-Food Items CMB'!$A6,Exch_regions1,0),MATCH('Non-Food Items CMB'!LV$1,exch_month11,0))</f>
        <v>69.395238095238099</v>
      </c>
      <c r="LX6" s="7">
        <v>2990700</v>
      </c>
      <c r="LY6" s="7">
        <f>LX6/INDEX(exchange_rates9,MATCH('Non-Food Items CMB'!$A6,Exch_regions1,0),MATCH('Non-Food Items CMB'!LX$1,exch_month12,0))</f>
        <v>71.207142857142856</v>
      </c>
      <c r="LZ6" s="7">
        <v>2903300</v>
      </c>
      <c r="MA6" s="7">
        <f>LZ6/INDEX(exchange_rates10,MATCH('Non-Food Items CMB'!$A6,Exch_regions1,0),MATCH('Non-Food Items CMB'!LZ$1,exch_month13,0))</f>
        <v>69.126190476190473</v>
      </c>
      <c r="MB6" s="7">
        <v>2913850</v>
      </c>
      <c r="MC6" s="7">
        <f>MB6/INDEX(exchange_rates11,MATCH('Non-Food Items CMB'!$A6,Exch_regions1,0),MATCH('Non-Food Items CMB'!MB$1,exch_month14,0))</f>
        <v>69.377380952380946</v>
      </c>
      <c r="MD6" s="7">
        <v>2981850</v>
      </c>
      <c r="ME6" s="7">
        <f>MD6/INDEX(exchange_rates12,MATCH('Non-Food Items CMB'!$A6,Exch_regions1,0),MATCH('Non-Food Items CMB'!MD$1,exch_month15,0))</f>
        <v>70.996428571428567</v>
      </c>
      <c r="MF6" s="7">
        <v>3074750</v>
      </c>
      <c r="MG6" s="7">
        <f>MF6/INDEX(exchange_rates13,MATCH('Non-Food Items CMB'!$A6,Exch_regions1,0),MATCH('Non-Food Items CMB'!MF$1,exch_month16,0))</f>
        <v>73.208333333333329</v>
      </c>
      <c r="MH6" s="7">
        <v>3243750</v>
      </c>
      <c r="MI6" s="7">
        <f>MH6/INDEX(exchange_rates14,MATCH('Non-Food Items CMB'!$A6,Exch_regions1,0),MATCH('Non-Food Items CMB'!MH$1,exch_month17,0))</f>
        <v>77.232142857142861</v>
      </c>
      <c r="MJ6" s="7">
        <v>3341980</v>
      </c>
      <c r="MK6" s="7">
        <f>MJ6/INDEX(exchange_rates15,MATCH('Non-Food Items CMB'!$A6,Exch_regions1,0),MATCH('Non-Food Items CMB'!MJ$1,exch_month18,0))</f>
        <v>79.570952380952377</v>
      </c>
      <c r="ML6" s="7">
        <v>3312150</v>
      </c>
      <c r="MM6" s="7">
        <f>ML6/INDEX(exchange_rates16,MATCH('Non-Food Items CMB'!$A6,Exch_regions1,0),MATCH('Non-Food Items CMB'!ML$1,exch_month19,0))</f>
        <v>78.86071428571428</v>
      </c>
      <c r="MN6" s="7">
        <v>3167375</v>
      </c>
      <c r="MO6" s="7">
        <f>MN6/INDEX(exchange_rates17,MATCH('Non-Food Items CMB'!$A6,Exch_regions1,0),MATCH('Non-Food Items CMB'!MN$1,exch_month20,0))</f>
        <v>75.413690476190482</v>
      </c>
      <c r="MP6" s="7">
        <v>3333500</v>
      </c>
      <c r="MQ6" s="7">
        <f>MP6/INDEX(exchange_rates18,MATCH('Non-Food Items CMB'!$A6,Exch_regions1,0),MATCH('Non-Food Items CMB'!MP$1,exch_month21,0))</f>
        <v>79.36904761904762</v>
      </c>
      <c r="MR6" s="7">
        <v>3342500</v>
      </c>
      <c r="MS6" s="7">
        <f>MR6/INDEX(exchange_rates19,MATCH('Non-Food Items CMB'!$A6,Exch_regions1,0),MATCH('Non-Food Items CMB'!MR$1,exch_month22,0))</f>
        <v>79.583333333333329</v>
      </c>
      <c r="MT6" s="40">
        <f t="shared" si="73"/>
        <v>2751885</v>
      </c>
      <c r="MU6" s="40">
        <f t="shared" si="73"/>
        <v>66.122529761904758</v>
      </c>
      <c r="MW6" s="6"/>
      <c r="MX6" s="37"/>
    </row>
    <row r="7" spans="1:362" ht="14.5" x14ac:dyDescent="0.35">
      <c r="A7" s="14" t="s">
        <v>4</v>
      </c>
      <c r="B7" s="7">
        <v>1327500</v>
      </c>
      <c r="C7" s="8">
        <f t="shared" si="0"/>
        <v>41.484375</v>
      </c>
      <c r="D7" s="7">
        <v>1632500</v>
      </c>
      <c r="E7" s="8">
        <f t="shared" si="1"/>
        <v>51.825396825396822</v>
      </c>
      <c r="F7" s="7">
        <v>1590000</v>
      </c>
      <c r="G7" s="8">
        <f t="shared" si="2"/>
        <v>49.6875</v>
      </c>
      <c r="H7" s="7">
        <v>1578625</v>
      </c>
      <c r="I7" s="8">
        <f t="shared" si="3"/>
        <v>50.115079365079367</v>
      </c>
      <c r="J7" s="7">
        <v>1230000</v>
      </c>
      <c r="K7" s="8">
        <f t="shared" si="4"/>
        <v>38.4375</v>
      </c>
      <c r="L7" s="7">
        <v>1177500</v>
      </c>
      <c r="M7" s="8">
        <f t="shared" si="5"/>
        <v>36.796875</v>
      </c>
      <c r="N7" s="7">
        <v>1272500</v>
      </c>
      <c r="O7" s="8">
        <f t="shared" si="6"/>
        <v>38.70722433460076</v>
      </c>
      <c r="P7" s="7">
        <v>1264500</v>
      </c>
      <c r="Q7" s="8">
        <f t="shared" si="7"/>
        <v>41.459016393442624</v>
      </c>
      <c r="R7" s="7">
        <v>1343500</v>
      </c>
      <c r="S7" s="8">
        <f t="shared" si="8"/>
        <v>42.48221343873518</v>
      </c>
      <c r="T7" s="7">
        <v>1354500</v>
      </c>
      <c r="U7" s="8">
        <f t="shared" si="9"/>
        <v>44.776859504132233</v>
      </c>
      <c r="V7" s="7">
        <v>1329500</v>
      </c>
      <c r="W7" s="8">
        <f t="shared" si="10"/>
        <v>45.067796610169495</v>
      </c>
      <c r="X7" s="7">
        <v>1338500</v>
      </c>
      <c r="Y7" s="8">
        <f t="shared" si="11"/>
        <v>47.803571428571431</v>
      </c>
      <c r="Z7" s="7">
        <v>1238500</v>
      </c>
      <c r="AA7" s="8">
        <f t="shared" si="12"/>
        <v>44.232142857142854</v>
      </c>
      <c r="AB7" s="7">
        <v>1238500</v>
      </c>
      <c r="AC7" s="8">
        <f t="shared" si="13"/>
        <v>47.634615384615387</v>
      </c>
      <c r="AD7" s="7">
        <v>1114500</v>
      </c>
      <c r="AE7" s="8">
        <f t="shared" si="14"/>
        <v>48.989010989010985</v>
      </c>
      <c r="AF7" s="7">
        <v>1292250</v>
      </c>
      <c r="AG7" s="8">
        <f t="shared" si="15"/>
        <v>51.69</v>
      </c>
      <c r="AH7" s="7">
        <v>1238500</v>
      </c>
      <c r="AI7" s="8">
        <f t="shared" si="16"/>
        <v>50.040404040404042</v>
      </c>
      <c r="AJ7" s="7">
        <v>1258500</v>
      </c>
      <c r="AK7" s="8">
        <f t="shared" si="17"/>
        <v>53.553191489361701</v>
      </c>
      <c r="AL7" s="7">
        <v>1314500</v>
      </c>
      <c r="AM7" s="8">
        <f t="shared" si="18"/>
        <v>64.913580246913583</v>
      </c>
      <c r="AN7" s="7">
        <v>1347000</v>
      </c>
      <c r="AO7" s="8">
        <f t="shared" si="19"/>
        <v>65.707317073170728</v>
      </c>
      <c r="AP7" s="7">
        <v>1371375</v>
      </c>
      <c r="AQ7" s="8">
        <f t="shared" si="20"/>
        <v>64.535294117647055</v>
      </c>
      <c r="AR7" s="7">
        <v>1392000</v>
      </c>
      <c r="AS7" s="8">
        <f t="shared" si="21"/>
        <v>62.702702702702702</v>
      </c>
      <c r="AT7" s="7">
        <v>1424500</v>
      </c>
      <c r="AU7" s="8">
        <f t="shared" si="22"/>
        <v>62.615384615384613</v>
      </c>
      <c r="AV7" s="7">
        <v>1493700</v>
      </c>
      <c r="AW7" s="8">
        <f t="shared" si="23"/>
        <v>66.38666666666667</v>
      </c>
      <c r="AX7" s="7">
        <v>1540500</v>
      </c>
      <c r="AY7" s="8">
        <f t="shared" si="24"/>
        <v>68.466666666666669</v>
      </c>
      <c r="AZ7" s="7">
        <v>1473375</v>
      </c>
      <c r="BA7" s="8">
        <f t="shared" si="25"/>
        <v>66.971590909090907</v>
      </c>
      <c r="BB7" s="7">
        <v>1515500</v>
      </c>
      <c r="BC7" s="8">
        <f t="shared" si="26"/>
        <v>72.166666666666671</v>
      </c>
      <c r="BD7" s="7">
        <v>1578500</v>
      </c>
      <c r="BE7" s="8">
        <f t="shared" si="27"/>
        <v>73.761682242990659</v>
      </c>
      <c r="BF7" s="7">
        <v>1538500</v>
      </c>
      <c r="BG7" s="8">
        <f t="shared" si="28"/>
        <v>73.261904761904759</v>
      </c>
      <c r="BH7" s="7">
        <v>1515500</v>
      </c>
      <c r="BI7" s="8">
        <f t="shared" si="29"/>
        <v>72.166666666666671</v>
      </c>
      <c r="BJ7" s="7">
        <v>1619500</v>
      </c>
      <c r="BK7" s="8">
        <f t="shared" si="30"/>
        <v>77.11904761904762</v>
      </c>
      <c r="BL7" s="7">
        <v>1563500</v>
      </c>
      <c r="BM7" s="8">
        <f t="shared" si="31"/>
        <v>71.068181818181813</v>
      </c>
      <c r="BN7" s="7">
        <v>1664500</v>
      </c>
      <c r="BO7" s="8">
        <f t="shared" si="32"/>
        <v>73.004385964912274</v>
      </c>
      <c r="BP7" s="7">
        <v>1582750</v>
      </c>
      <c r="BQ7" s="8">
        <f t="shared" si="33"/>
        <v>71.134831460674164</v>
      </c>
      <c r="BR7" s="7">
        <v>1661000</v>
      </c>
      <c r="BS7" s="8">
        <f t="shared" si="34"/>
        <v>75.5</v>
      </c>
      <c r="BT7" s="7">
        <v>1569500</v>
      </c>
      <c r="BU7" s="8">
        <f t="shared" si="35"/>
        <v>71.340909090909093</v>
      </c>
      <c r="BV7" s="7">
        <v>1542250</v>
      </c>
      <c r="BW7" s="8">
        <f t="shared" si="36"/>
        <v>70.102272727272734</v>
      </c>
      <c r="BX7" s="7">
        <v>1481000</v>
      </c>
      <c r="BY7" s="8">
        <f t="shared" si="37"/>
        <v>67.318181818181813</v>
      </c>
      <c r="BZ7" s="7">
        <v>1451000</v>
      </c>
      <c r="CA7" s="8">
        <f t="shared" si="38"/>
        <v>65.954545454545453</v>
      </c>
      <c r="CB7" s="7">
        <v>1484750</v>
      </c>
      <c r="CC7" s="8">
        <f t="shared" si="39"/>
        <v>67.48863636363636</v>
      </c>
      <c r="CD7" s="7">
        <v>1534750</v>
      </c>
      <c r="CE7" s="8">
        <f t="shared" si="40"/>
        <v>69.76136363636364</v>
      </c>
      <c r="CF7" s="7">
        <v>1527250</v>
      </c>
      <c r="CG7" s="8">
        <f t="shared" si="41"/>
        <v>69.420454545454547</v>
      </c>
      <c r="CH7" s="7">
        <v>1538000</v>
      </c>
      <c r="CI7" s="8">
        <f t="shared" si="42"/>
        <v>69.909090909090907</v>
      </c>
      <c r="CJ7" s="7">
        <v>1544625</v>
      </c>
      <c r="CK7" s="8">
        <f t="shared" si="43"/>
        <v>68.650000000000006</v>
      </c>
      <c r="CL7" s="7">
        <v>1620500</v>
      </c>
      <c r="CM7" s="8">
        <f t="shared" si="44"/>
        <v>73.659090909090907</v>
      </c>
      <c r="CN7" s="7">
        <v>1763500</v>
      </c>
      <c r="CO7" s="8">
        <f t="shared" si="45"/>
        <v>80.159090909090907</v>
      </c>
      <c r="CP7" s="7">
        <v>1688500</v>
      </c>
      <c r="CQ7" s="8">
        <f t="shared" si="46"/>
        <v>76.75</v>
      </c>
      <c r="CR7" s="7">
        <v>1688500</v>
      </c>
      <c r="CS7" s="8">
        <f t="shared" si="47"/>
        <v>76.75</v>
      </c>
      <c r="CT7" s="7">
        <v>1627250</v>
      </c>
      <c r="CU7" s="8">
        <f t="shared" si="48"/>
        <v>73.965909090909093</v>
      </c>
      <c r="CV7" s="7">
        <v>1627250</v>
      </c>
      <c r="CW7" s="8">
        <f t="shared" si="49"/>
        <v>73.965909090909093</v>
      </c>
      <c r="CX7" s="7">
        <v>1686500</v>
      </c>
      <c r="CY7" s="8">
        <f t="shared" si="50"/>
        <v>76.659090909090907</v>
      </c>
      <c r="CZ7" s="7">
        <v>1673500</v>
      </c>
      <c r="DA7" s="8">
        <f t="shared" si="51"/>
        <v>76.068181818181813</v>
      </c>
      <c r="DB7" s="7">
        <v>1623500</v>
      </c>
      <c r="DC7" s="8">
        <f t="shared" si="52"/>
        <v>70.586956521739125</v>
      </c>
      <c r="DD7" s="7">
        <v>1623500</v>
      </c>
      <c r="DE7" s="8">
        <f t="shared" si="53"/>
        <v>72.155555555555551</v>
      </c>
      <c r="DF7" s="7">
        <v>1627500</v>
      </c>
      <c r="DG7" s="8">
        <f t="shared" si="54"/>
        <v>72.333333333333329</v>
      </c>
      <c r="DH7" s="7">
        <v>1403500</v>
      </c>
      <c r="DI7" s="8">
        <f t="shared" si="55"/>
        <v>63.795454545454547</v>
      </c>
      <c r="DJ7" s="7">
        <v>1473500</v>
      </c>
      <c r="DK7" s="8">
        <f t="shared" si="56"/>
        <v>66.977272727272734</v>
      </c>
      <c r="DL7" s="7">
        <v>1437500</v>
      </c>
      <c r="DM7" s="8">
        <f t="shared" si="57"/>
        <v>65.340909090909093</v>
      </c>
      <c r="DN7" s="7">
        <v>1491000</v>
      </c>
      <c r="DO7" s="8">
        <f t="shared" si="58"/>
        <v>65.538461538461533</v>
      </c>
      <c r="DP7" s="7">
        <v>1485375</v>
      </c>
      <c r="DQ7" s="8">
        <f t="shared" si="59"/>
        <v>65.291208791208788</v>
      </c>
      <c r="DR7" s="7">
        <v>1516000</v>
      </c>
      <c r="DS7" s="8">
        <f t="shared" si="60"/>
        <v>66.637362637362642</v>
      </c>
      <c r="DT7" s="7">
        <v>1516000</v>
      </c>
      <c r="DU7" s="8">
        <f t="shared" si="61"/>
        <v>68.909090909090907</v>
      </c>
      <c r="DV7" s="7">
        <v>1566000</v>
      </c>
      <c r="DW7" s="8">
        <f t="shared" si="62"/>
        <v>71.181818181818187</v>
      </c>
      <c r="DX7" s="7">
        <v>1510375</v>
      </c>
      <c r="DY7" s="8">
        <f t="shared" si="63"/>
        <v>68.653409090909093</v>
      </c>
      <c r="DZ7" s="7">
        <v>1476625</v>
      </c>
      <c r="EA7" s="8">
        <f t="shared" si="64"/>
        <v>61.526041666666664</v>
      </c>
      <c r="EB7" s="7">
        <v>1386250</v>
      </c>
      <c r="EC7" s="8">
        <f t="shared" si="65"/>
        <v>57.164948453608247</v>
      </c>
      <c r="ED7" s="7">
        <v>1509250</v>
      </c>
      <c r="EE7" s="8">
        <f t="shared" si="66"/>
        <v>62.885416666666664</v>
      </c>
      <c r="EF7" s="7">
        <v>1682000</v>
      </c>
      <c r="EG7" s="8">
        <f t="shared" si="67"/>
        <v>70.083333333333329</v>
      </c>
      <c r="EH7" s="7">
        <v>1526750</v>
      </c>
      <c r="EI7" s="8">
        <f t="shared" si="68"/>
        <v>63.614583333333336</v>
      </c>
      <c r="EJ7" s="7">
        <v>1548000</v>
      </c>
      <c r="EK7" s="8">
        <f t="shared" si="69"/>
        <v>64.5</v>
      </c>
      <c r="EL7" s="7">
        <v>1636625</v>
      </c>
      <c r="EM7" s="8">
        <f t="shared" si="70"/>
        <v>68.192708333333329</v>
      </c>
      <c r="EN7" s="7">
        <v>1552875</v>
      </c>
      <c r="EO7" s="8">
        <f t="shared" si="71"/>
        <v>64.703125</v>
      </c>
      <c r="EP7" s="7">
        <v>1607100</v>
      </c>
      <c r="EQ7" s="8">
        <f t="array" ref="EQ7">EP7/INDEX(Exch_rates,MATCH($A7,Exch_regions2,0),MATCH(EP$1,Exch_months2,0))</f>
        <v>64.802419354838705</v>
      </c>
      <c r="ER7" s="7">
        <v>1643000</v>
      </c>
      <c r="ES7" s="8">
        <f t="array" ref="ES7">ER7/INDEX(Exch_rates,MATCH($A7,Exch_regions2,0),MATCH(ER$1,Exch_months2,0))</f>
        <v>68.458333333333329</v>
      </c>
      <c r="ET7" s="7">
        <v>1718750</v>
      </c>
      <c r="EU7" s="8">
        <f t="array" ref="EU7">ET7/INDEX(Exch_rates,MATCH($A7,Exch_regions2,0),MATCH(ET$1,Exch_months2,0))</f>
        <v>68.75</v>
      </c>
      <c r="EV7" s="7">
        <v>1811625</v>
      </c>
      <c r="EW7" s="8">
        <f t="array" ref="EW7">EV7/INDEX(Exch_rates,MATCH($A7,Exch_regions2,0),MATCH(EV$1,Exch_months2,0))</f>
        <v>72.465000000000003</v>
      </c>
      <c r="EX7" s="7">
        <v>1866000</v>
      </c>
      <c r="EY7" s="8">
        <f t="array" ref="EY7">EX7/INDEX(Exch_rates,MATCH($A7,Exch_regions2,0),MATCH(EX$1,Exch_months2,0))</f>
        <v>74.64</v>
      </c>
      <c r="EZ7" s="7">
        <v>1710000</v>
      </c>
      <c r="FA7" s="8">
        <f t="array" ref="FA7">EZ7/INDEX(Exch_rates,MATCH($A7,Exch_regions2,0),MATCH(EZ$1,Exch_months2,0))</f>
        <v>68.400000000000006</v>
      </c>
      <c r="FB7" s="7">
        <v>1713250</v>
      </c>
      <c r="FC7" s="8">
        <f t="array" ref="FC7">FB7/INDEX(Exch_rates,MATCH($A7,Exch_regions2,0),MATCH(FB$1,Exch_months2,0))</f>
        <v>63.453703703703702</v>
      </c>
      <c r="FD7" s="7">
        <v>1795000</v>
      </c>
      <c r="FE7" s="8">
        <f t="array" ref="FE7">FD7/INDEX(Exch_rates,MATCH($A7,Exch_regions2,0),MATCH(FD$1,Exch_months2,0))</f>
        <v>64.107142857142861</v>
      </c>
      <c r="FF7" s="7">
        <v>1845750</v>
      </c>
      <c r="FG7" s="8">
        <f t="array" ref="FG7">FF7/INDEX(Exch_rates,MATCH($A7,Exch_regions2,0),MATCH(FF$1,Exch_months2,0))</f>
        <v>63.646551724137929</v>
      </c>
      <c r="FH7" s="7">
        <v>1949100</v>
      </c>
      <c r="FI7" s="8">
        <f t="array" ref="FI7">FH7/INDEX(Exch_rates,MATCH($A7,Exch_regions2,0),MATCH(FH$1,Exch_months2,0))</f>
        <v>77.345238095238102</v>
      </c>
      <c r="FJ7" s="7">
        <v>1864250</v>
      </c>
      <c r="FK7" s="8">
        <f t="array" ref="FK7">FJ7/INDEX(Exch_rates,MATCH($A7,Exch_regions2,0),MATCH(FJ$1,Exch_months2,0))</f>
        <v>65.991150442477874</v>
      </c>
      <c r="FL7" s="7">
        <v>1917500</v>
      </c>
      <c r="FM7" s="8">
        <f t="array" ref="FM7">FL7/INDEX(Exch_rates,MATCH($A7,Exch_regions2,0),MATCH(FL$1,Exch_months2,0))</f>
        <v>63.916666666666664</v>
      </c>
      <c r="FN7" s="7">
        <v>1868500</v>
      </c>
      <c r="FO7" s="8">
        <f t="array" ref="FO7">FN7/INDEX(Exch_rates,MATCH($A7,Exch_regions2,0),MATCH(FN$1,Exch_months2,0))</f>
        <v>62.283333333333331</v>
      </c>
      <c r="FP7" s="7">
        <v>1871750</v>
      </c>
      <c r="FQ7" s="8">
        <f t="array" ref="FQ7">FP7/INDEX(Exch_rates,MATCH($A7,Exch_regions2,0),MATCH(FP$1,Exch_months2,0))</f>
        <v>62.391666666666666</v>
      </c>
      <c r="FR7" s="7">
        <v>1917500</v>
      </c>
      <c r="FS7" s="8">
        <f t="array" ref="FS7">FR7/INDEX(Exch_rates,MATCH($A7,Exch_regions2,0),MATCH(FR$1,Exch_months2,0))</f>
        <v>63.916666666666664</v>
      </c>
      <c r="FT7" s="7">
        <v>1866500</v>
      </c>
      <c r="FU7" s="8">
        <f t="array" ref="FU7">FT7/INDEX(Exch_rates,MATCH($A7,Exch_regions2,0),MATCH(FT$1,Exch_months2,0))</f>
        <v>61.196721311475407</v>
      </c>
      <c r="FV7" s="7">
        <v>1916000</v>
      </c>
      <c r="FW7" s="8">
        <f t="array" ref="FW7">FV7/INDEX(Exch_rates,MATCH($A7,Exch_regions2,0),MATCH(FV$1,Exch_months2,0))</f>
        <v>63.866666666666667</v>
      </c>
      <c r="FX7" s="7">
        <v>1970500</v>
      </c>
      <c r="FY7" s="8">
        <f t="array" ref="FY7">FX7/INDEX(Exch_rates,MATCH($A7,Exch_regions2,0),MATCH(FX$1,Exch_months2,0))</f>
        <v>65.683333333333337</v>
      </c>
      <c r="FZ7" s="7">
        <v>1950500</v>
      </c>
      <c r="GA7" s="8">
        <f t="array" ref="GA7">FZ7/INDEX(Exch_rates,MATCH($A7,Exch_regions2,0),MATCH(FZ$1,Exch_months2,0))</f>
        <v>65.016666666666666</v>
      </c>
      <c r="GB7" s="7">
        <v>1895500</v>
      </c>
      <c r="GC7" s="8">
        <f t="array" ref="GC7">GB7/INDEX(Exch_rates,MATCH($A7,Exch_regions2,0),MATCH(GB$1,Exch_months2,0))</f>
        <v>63.18333333333333</v>
      </c>
      <c r="GD7" s="7">
        <v>1945500</v>
      </c>
      <c r="GE7" s="8">
        <f t="array" ref="GE7">GD7/INDEX(Exch_rates,MATCH($A7,Exch_regions2,0),MATCH(GD$1,Exch_months2,0))</f>
        <v>64.849999999999994</v>
      </c>
      <c r="GF7" s="7">
        <v>1947500</v>
      </c>
      <c r="GG7" s="8">
        <f t="array" ref="GG7">GF7/INDEX(Exch_rates,MATCH($A7,Exch_regions2,0),MATCH(GF$1,Exch_months2,0))</f>
        <v>64.916666666666671</v>
      </c>
      <c r="GH7" s="7">
        <v>2021500</v>
      </c>
      <c r="GI7" s="8">
        <f t="array" ref="GI7">GH7/INDEX(Exch_rates,MATCH($A7,Exch_regions2,0),MATCH(GH$1,Exch_months2,0))</f>
        <v>66.278688524590166</v>
      </c>
      <c r="GJ7" s="7">
        <v>1969500</v>
      </c>
      <c r="GK7" s="8">
        <f t="array" ref="GK7">GJ7/INDEX(Exch_rates,MATCH($A7,Exch_regions2,0),MATCH(GJ$1,Exch_months2,0))</f>
        <v>70.339285714285708</v>
      </c>
      <c r="GL7" s="7">
        <v>2019500</v>
      </c>
      <c r="GM7" s="8">
        <f t="array" ref="GM7">GL7/INDEX(Exch_rates,MATCH($A7,Exch_regions2,0),MATCH(GL$1,Exch_months2,0))</f>
        <v>72.125</v>
      </c>
      <c r="GN7" s="7">
        <v>1970500</v>
      </c>
      <c r="GO7" s="8">
        <f t="array" ref="GO7">GN7/INDEX(Exch_rates,MATCH($A7,Exch_regions2,0),MATCH(GN$1,Exch_months2,0))</f>
        <v>70.375</v>
      </c>
      <c r="GP7" s="7">
        <v>2018750</v>
      </c>
      <c r="GQ7" s="8">
        <f t="array" ref="GQ7">GP7/INDEX(Exch_rates,MATCH($A7,Exch_regions2,0),MATCH(GP$1,Exch_months2,0))</f>
        <v>69.612068965517238</v>
      </c>
      <c r="GR7" s="7">
        <v>2016500</v>
      </c>
      <c r="GS7" s="8">
        <f t="array" ref="GS7">GR7/INDEX(Exch_rates,MATCH($A7,Exch_regions2,0),MATCH(GR$1,Exch_months2,0))</f>
        <v>72.017857142857139</v>
      </c>
      <c r="GT7" s="7">
        <v>1947250</v>
      </c>
      <c r="GU7" s="8">
        <f t="array" ref="GU7">GT7/INDEX(Exch_rates,MATCH($A7,Exch_regions2,0),MATCH(GT$1,Exch_months2,0))</f>
        <v>69.544642857142861</v>
      </c>
      <c r="GV7" s="7">
        <v>1978250</v>
      </c>
      <c r="GW7" s="8">
        <f t="array" ref="GW7">GV7/INDEX(Exch_rates,MATCH($A7,Exch_regions2,0),MATCH(GV$1,Exch_months2,0))</f>
        <v>68.215517241379317</v>
      </c>
      <c r="GX7" s="7">
        <v>1790500</v>
      </c>
      <c r="GY7" s="8">
        <f t="array" ref="GY7">GX7/INDEX(Exch_rates,MATCH($A7,Exch_regions2,0),MATCH(GX$1,Exch_months2,0))</f>
        <v>58.513071895424837</v>
      </c>
      <c r="GZ7" s="7">
        <v>1645500</v>
      </c>
      <c r="HA7" s="8">
        <f t="array" ref="HA7">GZ7/INDEX(Exch_rates,MATCH($A7,Exch_regions2,0),MATCH(GZ$1,Exch_months2,0))</f>
        <v>54.85</v>
      </c>
      <c r="HB7" s="7">
        <v>1645500</v>
      </c>
      <c r="HC7" s="8">
        <f t="array" ref="HC7">HB7/INDEX(Exch_rates,MATCH($A7,Exch_regions2,0),MATCH(HB$1,Exch_months2,0))</f>
        <v>54.85</v>
      </c>
      <c r="HD7" s="7">
        <v>1594000</v>
      </c>
      <c r="HE7" s="8">
        <f t="array" ref="HE7">HD7/INDEX(Exch_rates,MATCH($A7,Exch_regions2,0),MATCH(HD$1,Exch_months2,0))</f>
        <v>54.033898305084747</v>
      </c>
      <c r="HF7" s="7">
        <v>1595500</v>
      </c>
      <c r="HG7" s="8">
        <f t="array" ref="HG7">HF7/INDEX(Exch_rates,MATCH($A7,Exch_regions2,0),MATCH(HF$1,Exch_months2,0))</f>
        <v>55.982456140350877</v>
      </c>
      <c r="HH7" s="7">
        <v>1538500</v>
      </c>
      <c r="HI7" s="8">
        <f t="array" ref="HI7">HH7/INDEX(Exch_rates,MATCH($A7,Exch_regions2,0),MATCH(HH$1,Exch_months2,0))</f>
        <v>54.460176991150441</v>
      </c>
      <c r="HJ7" s="7">
        <v>1656000</v>
      </c>
      <c r="HK7" s="8">
        <f t="array" ref="HK7">HJ7/INDEX(Exch_rates,MATCH($A7,Exch_regions2,0),MATCH(HJ$1,Exch_months2,0))</f>
        <v>57.103448275862071</v>
      </c>
      <c r="HL7" s="7">
        <v>1840500</v>
      </c>
      <c r="HM7" s="8">
        <f t="array" ref="HM7">HL7/INDEX(Exch_rates,MATCH($A7,Exch_regions2,0),MATCH(HL$1,Exch_months2,0))</f>
        <v>63.46551724137931</v>
      </c>
      <c r="HN7" s="8">
        <v>1918500</v>
      </c>
      <c r="HO7" s="8">
        <f t="array" ref="HO7">HN7/INDEX(Exch_rates,MATCH($A7,Exch_regions2,0),MATCH(HN$1,Exch_months2,0))</f>
        <v>66.15517241379311</v>
      </c>
      <c r="HP7" s="8">
        <v>1777375</v>
      </c>
      <c r="HQ7" s="8">
        <f t="array" ref="HQ7">HP7/INDEX(Exch_rates,MATCH($A7,Exch_regions2,0),MATCH(HP$1,Exch_months2,0))</f>
        <v>57.33467741935484</v>
      </c>
      <c r="HR7" s="8">
        <v>1732625</v>
      </c>
      <c r="HS7" s="8">
        <f t="array" ref="HS7">HR7/INDEX(Exch_rates,MATCH($A7,Exch_regions2,0),MATCH(HR$1,Exch_months2,0))</f>
        <v>54.14453125</v>
      </c>
      <c r="HT7" s="8">
        <v>1661400</v>
      </c>
      <c r="HU7" s="8">
        <f t="array" ref="HU7">HT7/INDEX(Exch_rates,MATCH($A7,Exch_regions2,0),MATCH(HT$1,Exch_months2,0))</f>
        <v>49.742514970059879</v>
      </c>
      <c r="HV7" s="8">
        <v>1714250</v>
      </c>
      <c r="HW7" s="8">
        <f t="array" ref="HW7">HV7/INDEX(Exch_rates,MATCH($A7,Exch_regions2,0),MATCH(HV$1,Exch_months2,0))</f>
        <v>51.556390977443606</v>
      </c>
      <c r="HX7" s="8">
        <v>1705300</v>
      </c>
      <c r="HY7" s="8">
        <f t="array" ref="HY7">HX7/INDEX(Exch_rates,MATCH($A7,Exch_regions2,0),MATCH(HX$1,Exch_months2,0))</f>
        <v>47.901685393258425</v>
      </c>
      <c r="HZ7" s="8">
        <v>1786375</v>
      </c>
      <c r="IA7" s="8">
        <f t="array" ref="IA7">HZ7/INDEX(Exch_rates,MATCH($A7,Exch_regions2,0),MATCH(HZ$1,Exch_months2,0))</f>
        <v>50.320422535211264</v>
      </c>
      <c r="IB7" s="8">
        <v>1802500</v>
      </c>
      <c r="IC7" s="8">
        <f t="array" ref="IC7">IB7/INDEX(Exch_rates,MATCH($A7,Exch_regions2,0),MATCH(IB$1,Exch_months2,0))</f>
        <v>47.748344370860927</v>
      </c>
      <c r="ID7" s="8">
        <v>1826875</v>
      </c>
      <c r="IE7" s="8">
        <f t="array" ref="IE7">ID7/INDEX(Exch_rates,MATCH($A7,Exch_regions2,0),MATCH(ID$1,Exch_months2,0))</f>
        <v>48.075657894736842</v>
      </c>
      <c r="IF7" s="8">
        <v>1978875</v>
      </c>
      <c r="IG7" s="8">
        <f t="array" ref="IG7">IF7/INDEX(Exch_rates,MATCH($A7,Exch_regions2,0),MATCH(IF$1,Exch_months2,0))</f>
        <v>52.075657894736842</v>
      </c>
      <c r="IH7" s="8">
        <v>2014125</v>
      </c>
      <c r="II7" s="8">
        <f t="array" ref="II7">IH7/INDEX(Exch_rates,MATCH($A7,Exch_regions2,0),MATCH(IH$1,Exch_months2,0))</f>
        <v>52.314935064935064</v>
      </c>
      <c r="IJ7" s="8">
        <v>2001125</v>
      </c>
      <c r="IK7" s="8">
        <f t="array" ref="IK7">IJ7/INDEX(Exch_rates,MATCH($A7,Exch_regions2,0),MATCH(IJ$1,Exch_months2,0))</f>
        <v>44.469444444444441</v>
      </c>
      <c r="IL7" s="8">
        <v>2019500</v>
      </c>
      <c r="IM7" s="8">
        <f t="array" ref="IM7">IL7/INDEX(Exch_rates,MATCH($A7,Exch_regions2,0),MATCH(IL$1,Exch_months2,0))</f>
        <v>50.487499999999997</v>
      </c>
      <c r="IN7" s="8">
        <v>2111000</v>
      </c>
      <c r="IO7" s="8">
        <f t="array" ref="IO7">IN7/INDEX(Exch_rates,MATCH($A7,Exch_regions2,0),MATCH(IN$1,Exch_months2,0))</f>
        <v>52.774999999999999</v>
      </c>
      <c r="IP7" s="8">
        <v>2136900</v>
      </c>
      <c r="IQ7" s="8">
        <f t="array" ref="IQ7">IP7/INDEX(Exch_rates,MATCH($A7,Exch_regions2,0),MATCH(IP$1,Exch_months2,0))</f>
        <v>53.422499999999999</v>
      </c>
      <c r="IR7" s="8">
        <v>2057250</v>
      </c>
      <c r="IS7" s="8">
        <f t="array" ref="IS7">IR7/INDEX(Exch_rates,MATCH($A7,Exch_regions2,0),MATCH(IR$1,Exch_months2,0))</f>
        <v>51.431249999999999</v>
      </c>
      <c r="IT7" s="8">
        <v>2103500</v>
      </c>
      <c r="IU7" s="8">
        <f t="array" ref="IU7">IT7/INDEX(Exch_rates,MATCH($A7,Exch_regions2,0),MATCH(IT$1,Exch_months2,0))</f>
        <v>52.587499999999999</v>
      </c>
      <c r="IV7" s="34">
        <v>2194100</v>
      </c>
      <c r="IW7" s="8">
        <f t="array" ref="IW7">IV7/INDEX(Exch_rates,MATCH($A7,Exch_regions2,0),MATCH(IV$1,Exch_months2,0))</f>
        <v>54.852499999999999</v>
      </c>
      <c r="IX7" s="8">
        <v>2309400</v>
      </c>
      <c r="IY7" s="8">
        <f t="array" ref="IY7">IX7/INDEX(Exch_rates,MATCH($A7,Exch_regions2,0),MATCH(IX$1,Exch_months2,0))</f>
        <v>57.734999999999999</v>
      </c>
      <c r="IZ7" s="8">
        <v>1955250</v>
      </c>
      <c r="JA7" s="8">
        <f t="array" ref="JA7">IZ7/INDEX(Exch_rates,MATCH($A7,Exch_regions2,0),MATCH(IZ$1,Exch_months2,0))</f>
        <v>48.881250000000001</v>
      </c>
      <c r="JB7" s="8">
        <v>2029100</v>
      </c>
      <c r="JC7" s="8">
        <f t="array" ref="JC7">JB7/INDEX(Exch_rates,MATCH($A7,Exch_regions2,0),MATCH(JB$1,Exch_months2,0))</f>
        <v>50.727499999999999</v>
      </c>
      <c r="JD7" s="8">
        <v>2154250</v>
      </c>
      <c r="JE7" s="8">
        <f t="array" ref="JE7">JD7/INDEX(Exch_rates,MATCH($A7,Exch_regions2,0),MATCH(JD$1,Exch_months2,0))</f>
        <v>53.856250000000003</v>
      </c>
      <c r="JF7" s="8">
        <v>2248700</v>
      </c>
      <c r="JG7" s="8">
        <f t="array" ref="JG7">JF7/INDEX(Exch_rates,MATCH($A7,Exch_regions2,0),MATCH(JF$1,Exch_months2,0))</f>
        <v>56.217500000000001</v>
      </c>
      <c r="JH7" s="8">
        <v>2299625</v>
      </c>
      <c r="JI7" s="8">
        <f t="array" ref="JI7">JH7/INDEX(Exch_rates,MATCH($A7,Exch_regions2,0),MATCH(JH$1,Exch_months2,0))</f>
        <v>57.490625000000001</v>
      </c>
      <c r="JJ7" s="8">
        <v>2441250</v>
      </c>
      <c r="JK7" s="8">
        <f t="array" ref="JK7">JJ7/INDEX(Exch_rates,MATCH($A7,Exch_regions2,0),MATCH(JJ$1,Exch_months2,0))</f>
        <v>61.03125</v>
      </c>
      <c r="JL7" s="8">
        <v>2611750</v>
      </c>
      <c r="JM7" s="8">
        <f t="array" ref="JM7">JL7/INDEX(Exch_rates,MATCH($A7,Exch_regions2,0),MATCH(JL$1,Exch_months2,0))</f>
        <v>65.293750000000003</v>
      </c>
      <c r="JN7" s="8">
        <v>2547000</v>
      </c>
      <c r="JO7" s="8">
        <f t="array" ref="JO7">JN7/INDEX(Exch_rates,MATCH($A7,Exch_regions2,0),MATCH(JN$1,Exch_months2,0))</f>
        <v>63.674999999999997</v>
      </c>
      <c r="JP7" s="8">
        <v>2648250</v>
      </c>
      <c r="JQ7" s="8">
        <f t="array" ref="JQ7">JP7/INDEX(Exch_rates,MATCH($A7,Exch_regions2,0),MATCH(JP$1,Exch_months2,0))</f>
        <v>66.206249999999997</v>
      </c>
      <c r="JR7" s="8">
        <v>2733875</v>
      </c>
      <c r="JS7" s="8">
        <f t="array" ref="JS7">JR7/INDEX(Exch_rates,MATCH($A7,Exch_regions2,0),MATCH(JR$1,Exch_months2,0))</f>
        <v>68.346874999999997</v>
      </c>
      <c r="JT7" s="8">
        <v>2793100</v>
      </c>
      <c r="JU7" s="8">
        <f t="array" ref="JU7">JT7/INDEX(Exch_rates,MATCH($A7,Exch_regions2,0),MATCH(JT$1,Exch_months2,0))</f>
        <v>69.827500000000001</v>
      </c>
      <c r="JV7" s="8">
        <v>2897875</v>
      </c>
      <c r="JW7" s="8">
        <f t="array" ref="JW7">JV7/INDEX(Exch_rates,MATCH($A7,Exch_regions2,0),MATCH(JV$1,Exch_months2,0))</f>
        <v>72.446875000000006</v>
      </c>
      <c r="JX7" s="8">
        <v>2849500</v>
      </c>
      <c r="JY7" s="8">
        <f t="array" ref="JY7">JX7/INDEX(Exch_rates,MATCH($A7,Exch_regions2,0),MATCH(JX$1,Exch_months2,0))</f>
        <v>71.237499999999997</v>
      </c>
      <c r="JZ7" s="8">
        <v>2975875</v>
      </c>
      <c r="KA7" s="8">
        <f t="array" ref="KA7">JZ7/INDEX(Exch_rates,MATCH($A7,Exch_regions2,0),MATCH(JZ$1,Exch_months2,0))</f>
        <v>74.396874999999994</v>
      </c>
      <c r="KB7" s="8">
        <v>3055375</v>
      </c>
      <c r="KC7" s="8">
        <f t="array" ref="KC7">KB7/INDEX(Exch_rates,MATCH($A7,Exch_regions2,0),MATCH(KB$1,Exch_months2,0))</f>
        <v>76.384375000000006</v>
      </c>
      <c r="KD7" s="8">
        <v>2765200</v>
      </c>
      <c r="KE7" s="8">
        <f t="array" ref="KE7">KD7/INDEX(Exch_rates,MATCH($A7,Exch_regions2,0),MATCH(KD$1,Exch_months2,0))</f>
        <v>69.13</v>
      </c>
      <c r="KF7" s="8">
        <v>3110250</v>
      </c>
      <c r="KG7" s="8">
        <f t="array" ref="KG7">KF7/INDEX(Exch_rates,MATCH($A7,Exch_regions2,0),MATCH(KF$1,Exch_months2,0))</f>
        <v>77.756249999999994</v>
      </c>
      <c r="KH7" s="8">
        <v>3129875</v>
      </c>
      <c r="KI7" s="8">
        <f t="array" ref="KI7">KH7/INDEX(Exch_rates,MATCH($A7,Exch_regions2,0),MATCH(KH$1,Exch_months2,0))</f>
        <v>78.246875000000003</v>
      </c>
      <c r="KJ7" s="8">
        <v>3158000</v>
      </c>
      <c r="KK7" s="8">
        <f t="array" ref="KK7">KJ7/INDEX(Exch_rates,MATCH($A7,Exch_regions2,0),MATCH(KJ$1,Exch_months2,0))</f>
        <v>78.95</v>
      </c>
      <c r="KL7" s="8">
        <v>2939100</v>
      </c>
      <c r="KM7" s="8">
        <f t="array" ref="KM7">KL7/INDEX(Exch_rates,MATCH($A7,Exch_regions2,0),MATCH(KL$1,Exch_months2,0))</f>
        <v>73.477500000000006</v>
      </c>
      <c r="KN7" s="8">
        <v>2858250</v>
      </c>
      <c r="KO7" s="8">
        <f t="array" ref="KO7">KN7/INDEX(Exch_rates,MATCH($A7,Exch_regions2,0),MATCH(KN$1,Exch_months2,0))</f>
        <v>71.456249999999997</v>
      </c>
      <c r="KP7" s="8">
        <v>2906500</v>
      </c>
      <c r="KQ7" s="8">
        <f t="array" ref="KQ7">KP7/INDEX(Exch_rates,MATCH($A7,Exch_regions2,0),MATCH(KP$1,Exch_months2,0))</f>
        <v>72.662499999999994</v>
      </c>
      <c r="KR7" s="8">
        <v>2894125</v>
      </c>
      <c r="KS7" s="8">
        <f t="array" ref="KS7">KR7/INDEX(Exch_rates,MATCH($A7,Exch_regions2,0),MATCH(KR$1,Exch_months2,0))</f>
        <v>72.353125000000006</v>
      </c>
      <c r="KT7" s="8">
        <v>2880125</v>
      </c>
      <c r="KU7" s="8">
        <f t="array" ref="KU7">KT7/INDEX(Exch_rates,MATCH($A7,Exch_regions2,0),MATCH(KT$1,Exch_months2,0))</f>
        <v>72.003124999999997</v>
      </c>
      <c r="KV7" s="8">
        <v>2894300</v>
      </c>
      <c r="KW7" s="8">
        <f t="array" ref="KW7">KV7/INDEX(Exch_rates,MATCH($A7,Exch_regions2,0),MATCH(KV$1,Exch_months2,0))</f>
        <v>72.357500000000002</v>
      </c>
      <c r="KX7" s="8">
        <v>2949750</v>
      </c>
      <c r="KY7" s="8">
        <f t="array" ref="KY7">KX7/INDEX(Exch_rates,MATCH($A7,Exch_regions2,0),MATCH(KX$1,Exch_months2,0))</f>
        <v>73.743750000000006</v>
      </c>
      <c r="KZ7" s="8">
        <v>2997000</v>
      </c>
      <c r="LA7" s="8">
        <f t="array" ref="LA7">KZ7/INDEX(Exch_rates,MATCH($A7,Exch_regions2,0),MATCH(KZ$1,Exch_months2,0))</f>
        <v>74.924999999999997</v>
      </c>
      <c r="LB7" s="8">
        <v>2983600</v>
      </c>
      <c r="LC7" s="8">
        <f t="array" ref="LC7">LB7/INDEX(Exch_rates,MATCH($A7,Exch_regions2,0),MATCH(LB$1,Exch_months2,0))</f>
        <v>74.59</v>
      </c>
      <c r="LD7" s="8">
        <v>2981500</v>
      </c>
      <c r="LE7" s="8">
        <f t="array" ref="LE7">LD7/INDEX(Exch_rates,MATCH($A7,Exch_regions2,0),MATCH(LD$1,Exch_months2,0))</f>
        <v>74.537499999999994</v>
      </c>
      <c r="LF7" s="8">
        <v>2973500</v>
      </c>
      <c r="LG7" s="8">
        <f t="shared" si="72"/>
        <v>74.337500000000006</v>
      </c>
      <c r="LH7" s="8">
        <v>3023500</v>
      </c>
      <c r="LI7" s="8">
        <f>LH7/INDEX(Exch_Rate_Data1,MATCH('Non-Food Items CMB'!$A7,Exch_regions1,0),MATCH('Non-Food Items CMB'!LH$1,exch_month4,0))</f>
        <v>75.587500000000006</v>
      </c>
      <c r="LJ7" s="41">
        <v>3025000</v>
      </c>
      <c r="LK7" s="8">
        <f>LJ7/INDEX(exch_Rate_Data2,MATCH('Non-Food Items CMB'!$A7,Exch_regions1,0),MATCH('Non-Food Items CMB'!LJ$1,exch_month5,0))</f>
        <v>75.625</v>
      </c>
      <c r="LL7" s="8">
        <v>2488000</v>
      </c>
      <c r="LM7" s="8">
        <f>LL7/INDEX(exch_Rate_Data3,MATCH('Non-Food Items CMB'!$A7,Exch_regions1,0),MATCH('Non-Food Items CMB'!LL$1,exch_month6,0))</f>
        <v>62.2</v>
      </c>
      <c r="LN7" s="41">
        <v>2812600</v>
      </c>
      <c r="LO7" s="7">
        <f>LN7/INDEX(Exchange_rate4,MATCH('Non-Food Items CMB'!$A7,Exch_regions1,0),MATCH('Non-Food Items CMB'!LN$1,exch_month7,0))</f>
        <v>70.314999999999998</v>
      </c>
      <c r="LP7" s="7">
        <v>2862875</v>
      </c>
      <c r="LQ7" s="7">
        <f>LP7/INDEX(Exchange_rate5,MATCH('Non-Food Items CMB'!$A7,Exch_regions1,0),MATCH('Non-Food Items CMB'!LP$1,exch_month8,0))</f>
        <v>71.571875000000006</v>
      </c>
      <c r="LR7" s="7">
        <v>2961000</v>
      </c>
      <c r="LS7" s="7">
        <f>LR7/INDEX(Exchange_rate6,MATCH('Non-Food Items CMB'!$A7,Exch_regions1,0),MATCH('Non-Food Items CMB'!LR$1,exch_month9,0))</f>
        <v>74.025000000000006</v>
      </c>
      <c r="LT7" s="7">
        <v>2872375</v>
      </c>
      <c r="LU7" s="7">
        <f>LT7/INDEX(Exchange_rate7,MATCH('Non-Food Items CMB'!$A7,Exch_regions1,0),MATCH('Non-Food Items CMB'!LT$1,exch_month10,0))</f>
        <v>71.809375000000003</v>
      </c>
      <c r="LV7" s="7">
        <v>2782500</v>
      </c>
      <c r="LW7" s="7">
        <f>LV7/INDEX(exchange_rates8,MATCH('Non-Food Items CMB'!$A7,Exch_regions1,0),MATCH('Non-Food Items CMB'!LV$1,exch_month11,0))</f>
        <v>69.5625</v>
      </c>
      <c r="LX7" s="7">
        <v>2820600</v>
      </c>
      <c r="LY7" s="7">
        <f>LX7/INDEX(exchange_rates9,MATCH('Non-Food Items CMB'!$A7,Exch_regions1,0),MATCH('Non-Food Items CMB'!LX$1,exch_month12,0))</f>
        <v>70.515000000000001</v>
      </c>
      <c r="LZ7" s="7">
        <v>2682000</v>
      </c>
      <c r="MA7" s="7">
        <f>LZ7/INDEX(exchange_rates10,MATCH('Non-Food Items CMB'!$A7,Exch_regions1,0),MATCH('Non-Food Items CMB'!LZ$1,exch_month13,0))</f>
        <v>67.05</v>
      </c>
      <c r="MB7" s="7">
        <v>2806479.5</v>
      </c>
      <c r="MC7" s="7">
        <f>MB7/INDEX(exchange_rates11,MATCH('Non-Food Items CMB'!$A7,Exch_regions1,0),MATCH('Non-Food Items CMB'!MB$1,exch_month14,0))</f>
        <v>70.161987499999995</v>
      </c>
      <c r="MD7" s="7">
        <v>2562200</v>
      </c>
      <c r="ME7" s="7">
        <f>MD7/INDEX(exchange_rates12,MATCH('Non-Food Items CMB'!$A7,Exch_regions1,0),MATCH('Non-Food Items CMB'!MD$1,exch_month15,0))</f>
        <v>64.055000000000007</v>
      </c>
      <c r="MF7" s="7">
        <v>2561000</v>
      </c>
      <c r="MG7" s="7">
        <f>MF7/INDEX(exchange_rates13,MATCH('Non-Food Items CMB'!$A7,Exch_regions1,0),MATCH('Non-Food Items CMB'!MF$1,exch_month16,0))</f>
        <v>64.025000000000006</v>
      </c>
      <c r="MH7" s="7">
        <v>2745875</v>
      </c>
      <c r="MI7" s="7">
        <f>MH7/INDEX(exchange_rates14,MATCH('Non-Food Items CMB'!$A7,Exch_regions1,0),MATCH('Non-Food Items CMB'!MH$1,exch_month17,0))</f>
        <v>68.646874999999994</v>
      </c>
      <c r="MJ7" s="7">
        <v>2781600</v>
      </c>
      <c r="MK7" s="7">
        <f>MJ7/INDEX(exchange_rates15,MATCH('Non-Food Items CMB'!$A7,Exch_regions1,0),MATCH('Non-Food Items CMB'!MJ$1,exch_month18,0))</f>
        <v>69.540000000000006</v>
      </c>
      <c r="ML7" s="7">
        <v>2656500</v>
      </c>
      <c r="MM7" s="7">
        <f>ML7/INDEX(exchange_rates16,MATCH('Non-Food Items CMB'!$A7,Exch_regions1,0),MATCH('Non-Food Items CMB'!ML$1,exch_month19,0))</f>
        <v>66.412499999999994</v>
      </c>
      <c r="MN7" s="7">
        <v>2847875</v>
      </c>
      <c r="MO7" s="7">
        <f>MN7/INDEX(exchange_rates17,MATCH('Non-Food Items CMB'!$A7,Exch_regions1,0),MATCH('Non-Food Items CMB'!MN$1,exch_month20,0))</f>
        <v>71.196875000000006</v>
      </c>
      <c r="MP7" s="7">
        <v>2830700</v>
      </c>
      <c r="MQ7" s="7">
        <f>MP7/INDEX(exchange_rates18,MATCH('Non-Food Items CMB'!$A7,Exch_regions1,0),MATCH('Non-Food Items CMB'!MP$1,exch_month21,0))</f>
        <v>70.767499999999998</v>
      </c>
      <c r="MR7" s="7">
        <v>2600000</v>
      </c>
      <c r="MS7" s="7">
        <f>MR7/INDEX(exchange_rates19,MATCH('Non-Food Items CMB'!$A7,Exch_regions1,0),MATCH('Non-Food Items CMB'!MR$1,exch_month22,0))</f>
        <v>65</v>
      </c>
      <c r="MT7" s="40">
        <f t="shared" si="73"/>
        <v>2474785</v>
      </c>
      <c r="MU7" s="40">
        <f t="shared" si="73"/>
        <v>62.40679387417218</v>
      </c>
      <c r="MW7" s="6"/>
      <c r="MX7" s="37"/>
    </row>
    <row r="8" spans="1:362" ht="14.5" x14ac:dyDescent="0.35">
      <c r="A8" s="14" t="s">
        <v>5</v>
      </c>
      <c r="B8" s="7">
        <v>1973500</v>
      </c>
      <c r="C8" s="8">
        <f t="shared" si="0"/>
        <v>63.661290322580648</v>
      </c>
      <c r="D8" s="7">
        <v>2262000</v>
      </c>
      <c r="E8" s="8">
        <f t="shared" si="1"/>
        <v>72.967741935483872</v>
      </c>
      <c r="F8" s="7">
        <v>2719750</v>
      </c>
      <c r="G8" s="8">
        <f t="shared" si="2"/>
        <v>86.341269841269835</v>
      </c>
      <c r="H8" s="7">
        <v>2852875</v>
      </c>
      <c r="I8" s="8">
        <f t="shared" si="3"/>
        <v>90.567460317460316</v>
      </c>
      <c r="J8" s="7">
        <v>898000</v>
      </c>
      <c r="K8" s="8">
        <f t="shared" si="4"/>
        <v>28.283464566929133</v>
      </c>
      <c r="L8" s="7">
        <v>1108000</v>
      </c>
      <c r="M8" s="8">
        <f t="shared" si="5"/>
        <v>34.897637795275593</v>
      </c>
      <c r="N8" s="7">
        <v>1151000</v>
      </c>
      <c r="O8" s="8">
        <f t="shared" si="6"/>
        <v>36.251968503937007</v>
      </c>
      <c r="P8" s="7">
        <v>1183500</v>
      </c>
      <c r="Q8" s="8">
        <f t="shared" si="7"/>
        <v>38.177419354838712</v>
      </c>
      <c r="R8" s="7">
        <v>1257500</v>
      </c>
      <c r="S8" s="8">
        <f t="shared" si="8"/>
        <v>40.564516129032256</v>
      </c>
      <c r="T8" s="7">
        <v>1314500</v>
      </c>
      <c r="U8" s="8">
        <f t="shared" si="9"/>
        <v>44.184873949579831</v>
      </c>
      <c r="V8" s="7">
        <v>1360750</v>
      </c>
      <c r="W8" s="8">
        <f t="shared" si="10"/>
        <v>47.955947136563879</v>
      </c>
      <c r="X8" s="7">
        <v>1486750</v>
      </c>
      <c r="Y8" s="8">
        <f t="shared" si="11"/>
        <v>54.559633027522935</v>
      </c>
      <c r="Z8" s="7">
        <v>1471750</v>
      </c>
      <c r="AA8" s="8">
        <f t="shared" si="12"/>
        <v>55.018691588785046</v>
      </c>
      <c r="AB8" s="7">
        <v>1520500</v>
      </c>
      <c r="AC8" s="8">
        <f t="shared" si="13"/>
        <v>60.82</v>
      </c>
      <c r="AD8" s="7">
        <v>1558000</v>
      </c>
      <c r="AE8" s="8">
        <f t="shared" si="14"/>
        <v>68.483516483516482</v>
      </c>
      <c r="AF8" s="7">
        <v>118500</v>
      </c>
      <c r="AG8" s="8">
        <f t="shared" si="15"/>
        <v>4.9375</v>
      </c>
      <c r="AH8" s="7">
        <v>118500</v>
      </c>
      <c r="AI8" s="8">
        <f t="shared" si="16"/>
        <v>4.9894736842105267</v>
      </c>
      <c r="AJ8" s="7">
        <v>118500</v>
      </c>
      <c r="AK8" s="8">
        <f t="shared" si="17"/>
        <v>5.096774193548387</v>
      </c>
      <c r="AL8" s="7">
        <v>118500</v>
      </c>
      <c r="AM8" s="8">
        <f t="shared" si="18"/>
        <v>5.5438596491228074</v>
      </c>
      <c r="AN8" s="7">
        <v>118500</v>
      </c>
      <c r="AO8" s="8">
        <f t="shared" si="19"/>
        <v>5.6428571428571432</v>
      </c>
      <c r="AP8" s="7">
        <v>118500</v>
      </c>
      <c r="AQ8" s="8">
        <f t="shared" si="20"/>
        <v>5.7108433734939759</v>
      </c>
      <c r="AR8" s="7">
        <v>118500</v>
      </c>
      <c r="AS8" s="8">
        <f t="shared" si="21"/>
        <v>5.6428571428571432</v>
      </c>
      <c r="AT8" s="7">
        <v>118500</v>
      </c>
      <c r="AU8" s="8">
        <f t="shared" si="22"/>
        <v>5.6428571428571432</v>
      </c>
      <c r="AV8" s="7">
        <v>118500</v>
      </c>
      <c r="AW8" s="8">
        <f t="shared" si="23"/>
        <v>5.6161137440758298</v>
      </c>
      <c r="AX8" s="7">
        <v>118500</v>
      </c>
      <c r="AY8" s="8">
        <f t="shared" si="24"/>
        <v>5.5116279069767442</v>
      </c>
      <c r="AZ8" s="7">
        <v>118500</v>
      </c>
      <c r="BA8" s="8">
        <f t="shared" si="25"/>
        <v>5.6428571428571432</v>
      </c>
      <c r="BB8" s="7">
        <v>118500</v>
      </c>
      <c r="BC8" s="8">
        <f t="shared" si="26"/>
        <v>5.9249999999999998</v>
      </c>
      <c r="BD8" s="7">
        <v>118500</v>
      </c>
      <c r="BE8" s="8">
        <f t="shared" si="27"/>
        <v>5.7804878048780486</v>
      </c>
      <c r="BF8" s="7">
        <v>118500</v>
      </c>
      <c r="BG8" s="8">
        <f t="shared" si="28"/>
        <v>5.6428571428571432</v>
      </c>
      <c r="BH8" s="7">
        <v>1242750</v>
      </c>
      <c r="BI8" s="8">
        <f t="shared" si="29"/>
        <v>59.178571428571431</v>
      </c>
      <c r="BJ8" s="7">
        <v>1306250</v>
      </c>
      <c r="BK8" s="8">
        <f t="shared" si="30"/>
        <v>62.202380952380949</v>
      </c>
      <c r="BL8" s="7">
        <v>1362500</v>
      </c>
      <c r="BM8" s="8">
        <f t="shared" si="31"/>
        <v>64.88095238095238</v>
      </c>
      <c r="BN8" s="7">
        <v>1362500</v>
      </c>
      <c r="BO8" s="8">
        <f t="shared" si="32"/>
        <v>64.88095238095238</v>
      </c>
      <c r="BP8" s="7">
        <v>1182500</v>
      </c>
      <c r="BQ8" s="8">
        <f t="shared" si="33"/>
        <v>56.30952380952381</v>
      </c>
      <c r="BR8" s="7">
        <v>1182500</v>
      </c>
      <c r="BS8" s="8">
        <f t="shared" si="34"/>
        <v>57.68292682926829</v>
      </c>
      <c r="BT8" s="7">
        <v>1239750</v>
      </c>
      <c r="BU8" s="8">
        <f t="shared" si="35"/>
        <v>61.987499999999997</v>
      </c>
      <c r="BV8" s="7">
        <v>1318500</v>
      </c>
      <c r="BW8" s="8">
        <f t="shared" si="36"/>
        <v>65.924999999999997</v>
      </c>
      <c r="BX8" s="7">
        <v>1318500</v>
      </c>
      <c r="BY8" s="8">
        <f t="shared" si="37"/>
        <v>65.924999999999997</v>
      </c>
      <c r="BZ8" s="7">
        <v>1367500</v>
      </c>
      <c r="CA8" s="8">
        <f t="shared" si="38"/>
        <v>68.375</v>
      </c>
      <c r="CB8" s="7">
        <v>1526000</v>
      </c>
      <c r="CC8" s="8">
        <f t="shared" si="39"/>
        <v>76.3</v>
      </c>
      <c r="CD8" s="7">
        <v>1209000</v>
      </c>
      <c r="CE8" s="8">
        <f t="shared" si="40"/>
        <v>59.703703703703702</v>
      </c>
      <c r="CF8" s="7">
        <v>1132500</v>
      </c>
      <c r="CG8" s="8">
        <f t="shared" si="41"/>
        <v>55.243902439024389</v>
      </c>
      <c r="CH8" s="7">
        <v>1242750</v>
      </c>
      <c r="CI8" s="8">
        <f t="shared" si="42"/>
        <v>60.621951219512198</v>
      </c>
      <c r="CJ8" s="7">
        <v>1344000</v>
      </c>
      <c r="CK8" s="8">
        <f t="shared" si="43"/>
        <v>65.560975609756099</v>
      </c>
      <c r="CL8" s="7">
        <v>1362500</v>
      </c>
      <c r="CM8" s="8">
        <f t="shared" si="44"/>
        <v>66.463414634146346</v>
      </c>
      <c r="CN8" s="7">
        <v>1105750</v>
      </c>
      <c r="CO8" s="8">
        <f t="shared" si="45"/>
        <v>53.939024390243901</v>
      </c>
      <c r="CP8" s="7">
        <v>1128250</v>
      </c>
      <c r="CQ8" s="8">
        <f t="shared" si="46"/>
        <v>54.373493975903614</v>
      </c>
      <c r="CR8" s="7">
        <v>1254000</v>
      </c>
      <c r="CS8" s="8">
        <f t="shared" si="47"/>
        <v>61.170731707317074</v>
      </c>
      <c r="CT8" s="7">
        <v>1301000</v>
      </c>
      <c r="CU8" s="8">
        <f t="shared" si="48"/>
        <v>62.32335329341317</v>
      </c>
      <c r="CV8" s="7">
        <v>1340500</v>
      </c>
      <c r="CW8" s="8">
        <f t="shared" si="49"/>
        <v>63.833333333333336</v>
      </c>
      <c r="CX8" s="7">
        <v>1370750</v>
      </c>
      <c r="CY8" s="8">
        <f t="shared" si="50"/>
        <v>65.273809523809518</v>
      </c>
      <c r="CZ8" s="7">
        <v>1223000</v>
      </c>
      <c r="DA8" s="8">
        <f t="shared" si="51"/>
        <v>58.238095238095241</v>
      </c>
      <c r="DB8" s="7">
        <v>1109000</v>
      </c>
      <c r="DC8" s="8">
        <f t="shared" si="52"/>
        <v>52.80952380952381</v>
      </c>
      <c r="DD8" s="7">
        <v>1158500</v>
      </c>
      <c r="DE8" s="8">
        <f t="shared" si="53"/>
        <v>55.166666666666664</v>
      </c>
      <c r="DF8" s="7">
        <v>1174500</v>
      </c>
      <c r="DG8" s="8">
        <f t="shared" si="54"/>
        <v>55.928571428571431</v>
      </c>
      <c r="DH8" s="7">
        <v>1240000</v>
      </c>
      <c r="DI8" s="8">
        <f t="shared" si="55"/>
        <v>59.047619047619051</v>
      </c>
      <c r="DJ8" s="7">
        <v>1159250</v>
      </c>
      <c r="DK8" s="8">
        <f t="shared" si="56"/>
        <v>55.202380952380949</v>
      </c>
      <c r="DL8" s="7">
        <v>1076750</v>
      </c>
      <c r="DM8" s="8">
        <f t="shared" si="57"/>
        <v>49.505747126436781</v>
      </c>
      <c r="DN8" s="7">
        <v>1089500</v>
      </c>
      <c r="DO8" s="8">
        <f t="shared" si="58"/>
        <v>49.522727272727273</v>
      </c>
      <c r="DP8" s="7">
        <v>1083125</v>
      </c>
      <c r="DQ8" s="8">
        <f t="shared" si="59"/>
        <v>49.232954545454547</v>
      </c>
      <c r="DR8" s="7">
        <v>1159375</v>
      </c>
      <c r="DS8" s="8">
        <f t="shared" si="60"/>
        <v>50.96153846153846</v>
      </c>
      <c r="DT8" s="7">
        <v>1159375</v>
      </c>
      <c r="DU8" s="8">
        <f t="shared" si="61"/>
        <v>50.407608695652172</v>
      </c>
      <c r="DV8" s="7">
        <v>1222250</v>
      </c>
      <c r="DW8" s="8">
        <f t="shared" si="62"/>
        <v>53.141304347826086</v>
      </c>
      <c r="DX8" s="7">
        <v>1218750</v>
      </c>
      <c r="DY8" s="8">
        <f t="shared" si="63"/>
        <v>51.861702127659576</v>
      </c>
      <c r="DZ8" s="7">
        <v>995500</v>
      </c>
      <c r="EA8" s="8">
        <f t="shared" si="64"/>
        <v>43.282608695652172</v>
      </c>
      <c r="EB8" s="7">
        <v>1135000</v>
      </c>
      <c r="EC8" s="8">
        <f t="shared" si="65"/>
        <v>49.890109890109891</v>
      </c>
      <c r="ED8" s="7">
        <v>1255000</v>
      </c>
      <c r="EE8" s="8">
        <f t="shared" si="66"/>
        <v>53.404255319148938</v>
      </c>
      <c r="EF8" s="7">
        <v>1367500</v>
      </c>
      <c r="EG8" s="8">
        <f t="shared" si="67"/>
        <v>56.979166666666664</v>
      </c>
      <c r="EH8" s="7">
        <v>1413250</v>
      </c>
      <c r="EI8" s="8">
        <f t="shared" si="68"/>
        <v>57.101010101010104</v>
      </c>
      <c r="EJ8" s="7">
        <v>1299500</v>
      </c>
      <c r="EK8" s="8">
        <f t="shared" si="69"/>
        <v>51.98</v>
      </c>
      <c r="EL8" s="7">
        <v>1489170</v>
      </c>
      <c r="EM8" s="8">
        <f t="shared" si="70"/>
        <v>58.018856897962365</v>
      </c>
      <c r="EN8" s="7">
        <v>2125000</v>
      </c>
      <c r="EO8" s="8">
        <f t="shared" si="71"/>
        <v>81.730769230769226</v>
      </c>
      <c r="EP8" s="7">
        <v>2311500</v>
      </c>
      <c r="EQ8" s="8">
        <f t="array" ref="EQ8">EP8/INDEX(Exch_rates,MATCH($A8,Exch_regions2,0),MATCH(EP$1,Exch_months2,0))</f>
        <v>88.90384615384616</v>
      </c>
      <c r="ER8" s="7">
        <v>2365750</v>
      </c>
      <c r="ES8" s="8">
        <f t="array" ref="ES8">ER8/INDEX(Exch_rates,MATCH($A8,Exch_regions2,0),MATCH(ER$1,Exch_months2,0))</f>
        <v>88.854460093896719</v>
      </c>
      <c r="ET8" s="7">
        <v>2390500</v>
      </c>
      <c r="EU8" s="8">
        <f t="array" ref="EU8">ET8/INDEX(Exch_rates,MATCH($A8,Exch_regions2,0),MATCH(ET$1,Exch_months2,0))</f>
        <v>86.14414414414415</v>
      </c>
      <c r="EV8" s="7">
        <v>2111500</v>
      </c>
      <c r="EW8" s="8">
        <f t="array" ref="EW8">EV8/INDEX(Exch_rates,MATCH($A8,Exch_regions2,0),MATCH(EV$1,Exch_months2,0))</f>
        <v>75.410714285714292</v>
      </c>
      <c r="EX8" s="7">
        <v>1088500</v>
      </c>
      <c r="EY8" s="8">
        <f t="array" ref="EY8">EX8/INDEX(Exch_rates,MATCH($A8,Exch_regions2,0),MATCH(EX$1,Exch_months2,0))</f>
        <v>38.875</v>
      </c>
      <c r="EZ8" s="7">
        <v>953375</v>
      </c>
      <c r="FA8" s="8">
        <f t="array" ref="FA8">EZ8/INDEX(Exch_rates,MATCH($A8,Exch_regions2,0),MATCH(EZ$1,Exch_months2,0))</f>
        <v>34.049107142857146</v>
      </c>
      <c r="FB8" s="7">
        <v>1213250</v>
      </c>
      <c r="FC8" s="8">
        <f t="array" ref="FC8">FB8/INDEX(Exch_rates,MATCH($A8,Exch_regions2,0),MATCH(FB$1,Exch_months2,0))</f>
        <v>42.2</v>
      </c>
      <c r="FD8" s="7">
        <v>1342750</v>
      </c>
      <c r="FE8" s="8">
        <f t="array" ref="FE8">FD8/INDEX(Exch_rates,MATCH($A8,Exch_regions2,0),MATCH(FD$1,Exch_months2,0))</f>
        <v>48.827272727272728</v>
      </c>
      <c r="FF8" s="7">
        <v>1307500</v>
      </c>
      <c r="FG8" s="8">
        <f t="array" ref="FG8">FF8/INDEX(Exch_rates,MATCH($A8,Exch_regions2,0),MATCH(FF$1,Exch_months2,0))</f>
        <v>51.274509803921568</v>
      </c>
      <c r="FH8" s="7">
        <v>1281125</v>
      </c>
      <c r="FI8" s="8">
        <f t="array" ref="FI8">FH8/INDEX(Exch_rates,MATCH($A8,Exch_regions2,0),MATCH(FH$1,Exch_months2,0))</f>
        <v>48.344339622641506</v>
      </c>
      <c r="FJ8" s="7">
        <v>1312250</v>
      </c>
      <c r="FK8" s="8">
        <f t="array" ref="FK8">FJ8/INDEX(Exch_rates,MATCH($A8,Exch_regions2,0),MATCH(FJ$1,Exch_months2,0))</f>
        <v>47.718181818181819</v>
      </c>
      <c r="FL8" s="7">
        <v>1519250</v>
      </c>
      <c r="FM8" s="8">
        <f t="array" ref="FM8">FL8/INDEX(Exch_rates,MATCH($A8,Exch_regions2,0),MATCH(FL$1,Exch_months2,0))</f>
        <v>54.258928571428569</v>
      </c>
      <c r="FN8" s="7">
        <v>1660500</v>
      </c>
      <c r="FO8" s="8">
        <f t="array" ref="FO8">FN8/INDEX(Exch_rates,MATCH($A8,Exch_regions2,0),MATCH(FN$1,Exch_months2,0))</f>
        <v>59.303571428571431</v>
      </c>
      <c r="FP8" s="7">
        <v>1816000</v>
      </c>
      <c r="FQ8" s="8">
        <f t="array" ref="FQ8">FP8/INDEX(Exch_rates,MATCH($A8,Exch_regions2,0),MATCH(FP$1,Exch_months2,0))</f>
        <v>64.857142857142861</v>
      </c>
      <c r="FR8" s="7">
        <v>1860250</v>
      </c>
      <c r="FS8" s="8">
        <f t="array" ref="FS8">FR8/INDEX(Exch_rates,MATCH($A8,Exch_regions2,0),MATCH(FR$1,Exch_months2,0))</f>
        <v>66.4375</v>
      </c>
      <c r="FT8" s="7">
        <v>1543000</v>
      </c>
      <c r="FU8" s="8">
        <f t="array" ref="FU8">FT8/INDEX(Exch_rates,MATCH($A8,Exch_regions2,0),MATCH(FT$1,Exch_months2,0))</f>
        <v>55.107142857142854</v>
      </c>
      <c r="FV8" s="7">
        <v>1504250</v>
      </c>
      <c r="FW8" s="8">
        <f t="array" ref="FW8">FV8/INDEX(Exch_rates,MATCH($A8,Exch_regions2,0),MATCH(FV$1,Exch_months2,0))</f>
        <v>52.780701754385966</v>
      </c>
      <c r="FX8" s="7">
        <v>1550875</v>
      </c>
      <c r="FY8" s="8">
        <f t="array" ref="FY8">FX8/INDEX(Exch_rates,MATCH($A8,Exch_regions2,0),MATCH(FX$1,Exch_months2,0))</f>
        <v>53.478448275862071</v>
      </c>
      <c r="FZ8" s="7">
        <v>1699375</v>
      </c>
      <c r="GA8" s="8">
        <f t="array" ref="GA8">FZ8/INDEX(Exch_rates,MATCH($A8,Exch_regions2,0),MATCH(FZ$1,Exch_months2,0))</f>
        <v>56.17768595041322</v>
      </c>
      <c r="GB8" s="7">
        <v>1733500</v>
      </c>
      <c r="GC8" s="8">
        <f t="array" ref="GC8">GB8/INDEX(Exch_rates,MATCH($A8,Exch_regions2,0),MATCH(GB$1,Exch_months2,0))</f>
        <v>55.91935483870968</v>
      </c>
      <c r="GD8" s="7">
        <v>1805250</v>
      </c>
      <c r="GE8" s="8">
        <f t="array" ref="GE8">GD8/INDEX(Exch_rates,MATCH($A8,Exch_regions2,0),MATCH(GD$1,Exch_months2,0))</f>
        <v>56.85826771653543</v>
      </c>
      <c r="GF8" s="7">
        <v>1583000</v>
      </c>
      <c r="GG8" s="8">
        <f t="array" ref="GG8">GF8/INDEX(Exch_rates,MATCH($A8,Exch_regions2,0),MATCH(GF$1,Exch_months2,0))</f>
        <v>47.969696969696969</v>
      </c>
      <c r="GH8" s="7">
        <v>1751750</v>
      </c>
      <c r="GI8" s="8">
        <f t="array" ref="GI8">GH8/INDEX(Exch_rates,MATCH($A8,Exch_regions2,0),MATCH(GH$1,Exch_months2,0))</f>
        <v>53.083333333333336</v>
      </c>
      <c r="GJ8" s="7">
        <v>1819250</v>
      </c>
      <c r="GK8" s="8">
        <f t="array" ref="GK8">GJ8/INDEX(Exch_rates,MATCH($A8,Exch_regions2,0),MATCH(GJ$1,Exch_months2,0))</f>
        <v>55.128787878787875</v>
      </c>
      <c r="GL8" s="7">
        <v>1896500</v>
      </c>
      <c r="GM8" s="8">
        <f t="array" ref="GM8">GL8/INDEX(Exch_rates,MATCH($A8,Exch_regions2,0),MATCH(GL$1,Exch_months2,0))</f>
        <v>60.688000000000002</v>
      </c>
      <c r="GN8" s="7">
        <v>1927250</v>
      </c>
      <c r="GO8" s="8">
        <f t="array" ref="GO8">GN8/INDEX(Exch_rates,MATCH($A8,Exch_regions2,0),MATCH(GN$1,Exch_months2,0))</f>
        <v>63.188524590163937</v>
      </c>
      <c r="GP8" s="7">
        <v>2054000</v>
      </c>
      <c r="GQ8" s="8">
        <f t="array" ref="GQ8">GP8/INDEX(Exch_rates,MATCH($A8,Exch_regions2,0),MATCH(GP$1,Exch_months2,0))</f>
        <v>64.69291338582677</v>
      </c>
      <c r="GR8" s="7">
        <v>2121500</v>
      </c>
      <c r="GS8" s="8">
        <f t="array" ref="GS8">GR8/INDEX(Exch_rates,MATCH($A8,Exch_regions2,0),MATCH(GR$1,Exch_months2,0))</f>
        <v>66.296875</v>
      </c>
      <c r="GT8" s="7">
        <v>1671500</v>
      </c>
      <c r="GU8" s="8">
        <f t="array" ref="GU8">GT8/INDEX(Exch_rates,MATCH($A8,Exch_regions2,0),MATCH(GT$1,Exch_months2,0))</f>
        <v>52.234375</v>
      </c>
      <c r="GV8" s="7">
        <v>1550000</v>
      </c>
      <c r="GW8" s="8">
        <f t="array" ref="GW8">GV8/INDEX(Exch_rates,MATCH($A8,Exch_regions2,0),MATCH(GV$1,Exch_months2,0))</f>
        <v>48.4375</v>
      </c>
      <c r="GX8" s="7">
        <v>1717250</v>
      </c>
      <c r="GY8" s="8">
        <f t="array" ref="GY8">GX8/INDEX(Exch_rates,MATCH($A8,Exch_regions2,0),MATCH(GX$1,Exch_months2,0))</f>
        <v>53.6640625</v>
      </c>
      <c r="GZ8" s="7">
        <v>1886750</v>
      </c>
      <c r="HA8" s="8">
        <f t="array" ref="HA8">GZ8/INDEX(Exch_rates,MATCH($A8,Exch_regions2,0),MATCH(GZ$1,Exch_months2,0))</f>
        <v>57.610687022900763</v>
      </c>
      <c r="HB8" s="7">
        <v>1865900</v>
      </c>
      <c r="HC8" s="8">
        <f t="array" ref="HC8">HB8/INDEX(Exch_rates,MATCH($A8,Exch_regions2,0),MATCH(HB$1,Exch_months2,0))</f>
        <v>56.542424242424239</v>
      </c>
      <c r="HD8" s="7">
        <v>1628000</v>
      </c>
      <c r="HE8" s="8">
        <f t="array" ref="HE8">HD8/INDEX(Exch_rates,MATCH($A8,Exch_regions2,0),MATCH(HD$1,Exch_months2,0))</f>
        <v>49.333333333333336</v>
      </c>
      <c r="HF8" s="7">
        <v>1559000</v>
      </c>
      <c r="HG8" s="8">
        <f t="array" ref="HG8">HF8/INDEX(Exch_rates,MATCH($A8,Exch_regions2,0),MATCH(HF$1,Exch_months2,0))</f>
        <v>46.537313432835823</v>
      </c>
      <c r="HH8" s="7">
        <v>1679000</v>
      </c>
      <c r="HI8" s="8">
        <f t="array" ref="HI8">HH8/INDEX(Exch_rates,MATCH($A8,Exch_regions2,0),MATCH(HH$1,Exch_months2,0))</f>
        <v>49.382352941176471</v>
      </c>
      <c r="HJ8" s="7">
        <v>1805000</v>
      </c>
      <c r="HK8" s="8">
        <f t="array" ref="HK8">HJ8/INDEX(Exch_rates,MATCH($A8,Exch_regions2,0),MATCH(HJ$1,Exch_months2,0))</f>
        <v>53.088235294117645</v>
      </c>
      <c r="HL8" s="7">
        <v>1866000</v>
      </c>
      <c r="HM8" s="8">
        <f t="array" ref="HM8">HL8/INDEX(Exch_rates,MATCH($A8,Exch_regions2,0),MATCH(HL$1,Exch_months2,0))</f>
        <v>54.086956521739133</v>
      </c>
      <c r="HN8" s="8">
        <v>1891000</v>
      </c>
      <c r="HO8" s="8">
        <f t="array" ref="HO8">HN8/INDEX(Exch_rates,MATCH($A8,Exch_regions2,0),MATCH(HN$1,Exch_months2,0))</f>
        <v>54.028571428571432</v>
      </c>
      <c r="HP8" s="8">
        <v>1840375</v>
      </c>
      <c r="HQ8" s="8">
        <f t="array" ref="HQ8">HP8/INDEX(Exch_rates,MATCH($A8,Exch_regions2,0),MATCH(HP$1,Exch_months2,0))</f>
        <v>52.209219858156025</v>
      </c>
      <c r="HR8" s="8">
        <v>1660750</v>
      </c>
      <c r="HS8" s="8">
        <f t="array" ref="HS8">HR8/INDEX(Exch_rates,MATCH($A8,Exch_regions2,0),MATCH(HR$1,Exch_months2,0))</f>
        <v>46.131944444444443</v>
      </c>
      <c r="HT8" s="8">
        <v>1819100</v>
      </c>
      <c r="HU8" s="8">
        <f t="array" ref="HU8">HT8/INDEX(Exch_rates,MATCH($A8,Exch_regions2,0),MATCH(HT$1,Exch_months2,0))</f>
        <v>50.530555555555559</v>
      </c>
      <c r="HV8" s="8">
        <v>1917500</v>
      </c>
      <c r="HW8" s="8">
        <f t="array" ref="HW8">HV8/INDEX(Exch_rates,MATCH($A8,Exch_regions2,0),MATCH(HV$1,Exch_months2,0))</f>
        <v>52.176870748299322</v>
      </c>
      <c r="HX8" s="8">
        <v>1928500</v>
      </c>
      <c r="HY8" s="8">
        <f t="array" ref="HY8">HX8/INDEX(Exch_rates,MATCH($A8,Exch_regions2,0),MATCH(HX$1,Exch_months2,0))</f>
        <v>51.086092715231786</v>
      </c>
      <c r="HZ8" s="8">
        <v>2162125</v>
      </c>
      <c r="IA8" s="8">
        <f t="array" ref="IA8">HZ8/INDEX(Exch_rates,MATCH($A8,Exch_regions2,0),MATCH(HZ$1,Exch_months2,0))</f>
        <v>55.796774193548387</v>
      </c>
      <c r="IB8" s="8">
        <v>1957500</v>
      </c>
      <c r="IC8" s="8">
        <f t="array" ref="IC8">IB8/INDEX(Exch_rates,MATCH($A8,Exch_regions2,0),MATCH(IB$1,Exch_months2,0))</f>
        <v>48.9375</v>
      </c>
      <c r="ID8" s="8">
        <v>2182500</v>
      </c>
      <c r="IE8" s="8">
        <f t="array" ref="IE8">ID8/INDEX(Exch_rates,MATCH($A8,Exch_regions2,0),MATCH(ID$1,Exch_months2,0))</f>
        <v>54.5625</v>
      </c>
      <c r="IF8" s="8">
        <v>2182500</v>
      </c>
      <c r="IG8" s="8">
        <f t="array" ref="IG8">IF8/INDEX(Exch_rates,MATCH($A8,Exch_regions2,0),MATCH(IF$1,Exch_months2,0))</f>
        <v>54.5625</v>
      </c>
      <c r="IH8" s="8">
        <v>2272500</v>
      </c>
      <c r="II8" s="8">
        <f t="array" ref="II8">IH8/INDEX(Exch_rates,MATCH($A8,Exch_regions2,0),MATCH(IH$1,Exch_months2,0))</f>
        <v>56.8125</v>
      </c>
      <c r="IJ8" s="8">
        <v>2369500</v>
      </c>
      <c r="IK8" s="8">
        <f t="array" ref="IK8">IJ8/INDEX(Exch_rates,MATCH($A8,Exch_regions2,0),MATCH(IJ$1,Exch_months2,0))</f>
        <v>59.237499999999997</v>
      </c>
      <c r="IL8" s="8">
        <v>2441500</v>
      </c>
      <c r="IM8" s="8">
        <f t="array" ref="IM8">IL8/INDEX(Exch_rates,MATCH($A8,Exch_regions2,0),MATCH(IL$1,Exch_months2,0))</f>
        <v>61.037500000000001</v>
      </c>
      <c r="IN8" s="8">
        <v>2369500</v>
      </c>
      <c r="IO8" s="8">
        <f t="array" ref="IO8">IN8/INDEX(Exch_rates,MATCH($A8,Exch_regions2,0),MATCH(IN$1,Exch_months2,0))</f>
        <v>59.237499999999997</v>
      </c>
      <c r="IP8" s="8">
        <v>1857500</v>
      </c>
      <c r="IQ8" s="8">
        <f t="array" ref="IQ8">IP8/INDEX(Exch_rates,MATCH($A8,Exch_regions2,0),MATCH(IP$1,Exch_months2,0))</f>
        <v>46.4375</v>
      </c>
      <c r="IR8" s="8">
        <v>2095125</v>
      </c>
      <c r="IS8" s="8">
        <f t="array" ref="IS8">IR8/INDEX(Exch_rates,MATCH($A8,Exch_regions2,0),MATCH(IR$1,Exch_months2,0))</f>
        <v>52.378124999999997</v>
      </c>
      <c r="IT8" s="8">
        <v>2211500</v>
      </c>
      <c r="IU8" s="8">
        <f t="array" ref="IU8">IT8/INDEX(Exch_rates,MATCH($A8,Exch_regions2,0),MATCH(IT$1,Exch_months2,0))</f>
        <v>55.287500000000001</v>
      </c>
      <c r="IV8" s="34">
        <v>2207900</v>
      </c>
      <c r="IW8" s="8">
        <f t="array" ref="IW8">IV8/INDEX(Exch_rates,MATCH($A8,Exch_regions2,0),MATCH(IV$1,Exch_months2,0))</f>
        <v>55.197499999999998</v>
      </c>
      <c r="IX8" s="8">
        <v>2202500</v>
      </c>
      <c r="IY8" s="8">
        <f t="array" ref="IY8">IX8/INDEX(Exch_rates,MATCH($A8,Exch_regions2,0),MATCH(IX$1,Exch_months2,0))</f>
        <v>55.0625</v>
      </c>
      <c r="IZ8" s="8">
        <v>2155250</v>
      </c>
      <c r="JA8" s="8">
        <f t="array" ref="JA8">IZ8/INDEX(Exch_rates,MATCH($A8,Exch_regions2,0),MATCH(IZ$1,Exch_months2,0))</f>
        <v>53.881250000000001</v>
      </c>
      <c r="JB8" s="8">
        <v>2196700</v>
      </c>
      <c r="JC8" s="8">
        <f t="array" ref="JC8">JB8/INDEX(Exch_rates,MATCH($A8,Exch_regions2,0),MATCH(JB$1,Exch_months2,0))</f>
        <v>54.917499999999997</v>
      </c>
      <c r="JD8" s="8">
        <v>2201500</v>
      </c>
      <c r="JE8" s="8">
        <f t="array" ref="JE8">JD8/INDEX(Exch_rates,MATCH($A8,Exch_regions2,0),MATCH(JD$1,Exch_months2,0))</f>
        <v>52.416666666666664</v>
      </c>
      <c r="JF8" s="8">
        <v>2730700</v>
      </c>
      <c r="JG8" s="8">
        <f t="array" ref="JG8">JF8/INDEX(Exch_rates,MATCH($A8,Exch_regions2,0),MATCH(JF$1,Exch_months2,0))</f>
        <v>62.344748858447488</v>
      </c>
      <c r="JH8" s="8">
        <v>3213750</v>
      </c>
      <c r="JI8" s="8">
        <f t="array" ref="JI8">JH8/INDEX(Exch_rates,MATCH($A8,Exch_regions2,0),MATCH(JH$1,Exch_months2,0))</f>
        <v>71.416666666666671</v>
      </c>
      <c r="JJ8" s="8">
        <v>3269250</v>
      </c>
      <c r="JK8" s="8">
        <f t="array" ref="JK8">JJ8/INDEX(Exch_rates,MATCH($A8,Exch_regions2,0),MATCH(JJ$1,Exch_months2,0))</f>
        <v>70.306451612903231</v>
      </c>
      <c r="JL8" s="8">
        <v>3226497</v>
      </c>
      <c r="JM8" s="8">
        <f t="array" ref="JM8">JL8/INDEX(Exch_rates,MATCH($A8,Exch_regions2,0),MATCH(JL$1,Exch_months2,0))</f>
        <v>71.699933333333334</v>
      </c>
      <c r="JN8" s="8">
        <v>3052500</v>
      </c>
      <c r="JO8" s="8">
        <f t="array" ref="JO8">JN8/INDEX(Exch_rates,MATCH($A8,Exch_regions2,0),MATCH(JN$1,Exch_months2,0))</f>
        <v>67.833333333333329</v>
      </c>
      <c r="JP8" s="8">
        <v>3016500</v>
      </c>
      <c r="JQ8" s="8">
        <f t="array" ref="JQ8">JP8/INDEX(Exch_rates,MATCH($A8,Exch_regions2,0),MATCH(JP$1,Exch_months2,0))</f>
        <v>72.251497005988028</v>
      </c>
      <c r="JR8" s="8">
        <v>3302000</v>
      </c>
      <c r="JS8" s="8">
        <f t="array" ref="JS8">JR8/INDEX(Exch_rates,MATCH($A8,Exch_regions2,0),MATCH(JR$1,Exch_months2,0))</f>
        <v>82.55</v>
      </c>
      <c r="JT8" s="8">
        <v>3266700</v>
      </c>
      <c r="JU8" s="8">
        <f t="array" ref="JU8">JT8/INDEX(Exch_rates,MATCH($A8,Exch_regions2,0),MATCH(JT$1,Exch_months2,0))</f>
        <v>81.667500000000004</v>
      </c>
      <c r="JV8" s="8">
        <v>3198000</v>
      </c>
      <c r="JW8" s="8">
        <f t="array" ref="JW8">JV8/INDEX(Exch_rates,MATCH($A8,Exch_regions2,0),MATCH(JV$1,Exch_months2,0))</f>
        <v>79.95</v>
      </c>
      <c r="JX8" s="8">
        <v>2752500</v>
      </c>
      <c r="JY8" s="8">
        <f t="array" ref="JY8">JX8/INDEX(Exch_rates,MATCH($A8,Exch_regions2,0),MATCH(JX$1,Exch_months2,0))</f>
        <v>68.8125</v>
      </c>
      <c r="JZ8" s="8">
        <v>2801250</v>
      </c>
      <c r="KA8" s="8">
        <f t="array" ref="KA8">JZ8/INDEX(Exch_rates,MATCH($A8,Exch_regions2,0),MATCH(JZ$1,Exch_months2,0))</f>
        <v>70.03125</v>
      </c>
      <c r="KB8" s="8">
        <v>3002700</v>
      </c>
      <c r="KC8" s="8">
        <f t="array" ref="KC8">KB8/INDEX(Exch_rates,MATCH($A8,Exch_regions2,0),MATCH(KB$1,Exch_months2,0))</f>
        <v>75.067499999999995</v>
      </c>
      <c r="KD8" s="8">
        <v>3053700</v>
      </c>
      <c r="KE8" s="8">
        <f t="array" ref="KE8">KD8/INDEX(Exch_rates,MATCH($A8,Exch_regions2,0),MATCH(KD$1,Exch_months2,0))</f>
        <v>76.342500000000001</v>
      </c>
      <c r="KF8" s="8">
        <v>3036707.8022108241</v>
      </c>
      <c r="KG8" s="8">
        <f t="array" ref="KG8">KF8/INDEX(Exch_rates,MATCH($A8,Exch_regions2,0),MATCH(KF$1,Exch_months2,0))</f>
        <v>75.917695055270599</v>
      </c>
      <c r="KH8" s="8">
        <v>2947179.3966786852</v>
      </c>
      <c r="KI8" s="8">
        <f t="array" ref="KI8">KH8/INDEX(Exch_rates,MATCH($A8,Exch_regions2,0),MATCH(KH$1,Exch_months2,0))</f>
        <v>73.679484916967127</v>
      </c>
      <c r="KJ8" s="8">
        <v>3035795.6765358113</v>
      </c>
      <c r="KK8" s="8">
        <f t="array" ref="KK8">KJ8/INDEX(Exch_rates,MATCH($A8,Exch_regions2,0),MATCH(KJ$1,Exch_months2,0))</f>
        <v>75.894891913395284</v>
      </c>
      <c r="KL8" s="8">
        <v>3127092.0234286385</v>
      </c>
      <c r="KM8" s="8">
        <f t="array" ref="KM8">KL8/INDEX(Exch_rates,MATCH($A8,Exch_regions2,0),MATCH(KL$1,Exch_months2,0))</f>
        <v>78.177300585715955</v>
      </c>
      <c r="KN8" s="8">
        <v>3041350.0266619264</v>
      </c>
      <c r="KO8" s="8">
        <f t="array" ref="KO8">KN8/INDEX(Exch_rates,MATCH($A8,Exch_regions2,0),MATCH(KN$1,Exch_months2,0))</f>
        <v>76.033750666548158</v>
      </c>
      <c r="KP8" s="8">
        <v>3094425.7122543287</v>
      </c>
      <c r="KQ8" s="8">
        <f t="array" ref="KQ8">KP8/INDEX(Exch_rates,MATCH($A8,Exch_regions2,0),MATCH(KP$1,Exch_months2,0))</f>
        <v>77.360642806358214</v>
      </c>
      <c r="KR8" s="8">
        <v>3145423.6729019606</v>
      </c>
      <c r="KS8" s="8">
        <f t="array" ref="KS8">KR8/INDEX(Exch_rates,MATCH($A8,Exch_regions2,0),MATCH(KR$1,Exch_months2,0))</f>
        <v>78.635591822549017</v>
      </c>
      <c r="KT8" s="8">
        <v>3455575.6809424856</v>
      </c>
      <c r="KU8" s="8">
        <f t="array" ref="KU8">KT8/INDEX(Exch_rates,MATCH($A8,Exch_regions2,0),MATCH(KT$1,Exch_months2,0))</f>
        <v>86.389392023562138</v>
      </c>
      <c r="KV8" s="8">
        <v>3747383.4693490774</v>
      </c>
      <c r="KW8" s="8">
        <f t="array" ref="KW8">KV8/INDEX(Exch_rates,MATCH($A8,Exch_regions2,0),MATCH(KV$1,Exch_months2,0))</f>
        <v>93.684586733726931</v>
      </c>
      <c r="KX8" s="8">
        <v>3527324.9669806496</v>
      </c>
      <c r="KY8" s="8">
        <f t="array" ref="KY8">KX8/INDEX(Exch_rates,MATCH($A8,Exch_regions2,0),MATCH(KX$1,Exch_months2,0))</f>
        <v>88.183124174516237</v>
      </c>
      <c r="KZ8" s="8">
        <v>3443997.1822077488</v>
      </c>
      <c r="LA8" s="8">
        <f t="array" ref="LA8">KZ8/INDEX(Exch_rates,MATCH($A8,Exch_regions2,0),MATCH(KZ$1,Exch_months2,0))</f>
        <v>86.099929555193725</v>
      </c>
      <c r="LB8" s="8">
        <v>3480441.4998317058</v>
      </c>
      <c r="LC8" s="8">
        <f t="array" ref="LC8">LB8/INDEX(Exch_rates,MATCH($A8,Exch_regions2,0),MATCH(LB$1,Exch_months2,0))</f>
        <v>87.01103749579265</v>
      </c>
      <c r="LD8" s="8">
        <v>3664237.0527649019</v>
      </c>
      <c r="LE8" s="8">
        <f t="array" ref="LE8">LD8/INDEX(Exch_rates,MATCH($A8,Exch_regions2,0),MATCH(LD$1,Exch_months2,0))</f>
        <v>91.605926319122545</v>
      </c>
      <c r="LF8" s="8">
        <v>3917725</v>
      </c>
      <c r="LG8" s="8">
        <f t="shared" si="72"/>
        <v>93.279166666666669</v>
      </c>
      <c r="LH8" s="8">
        <v>4133700</v>
      </c>
      <c r="LI8" s="8">
        <f>LH8/INDEX(Exch_Rate_Data1,MATCH('Non-Food Items CMB'!$A8,Exch_regions1,0),MATCH('Non-Food Items CMB'!LH$1,exch_month4,0))</f>
        <v>98.421428571428578</v>
      </c>
      <c r="LJ8" s="41">
        <v>3666000</v>
      </c>
      <c r="LK8" s="8">
        <f>LJ8/INDEX(exch_Rate_Data2,MATCH('Non-Food Items CMB'!$A8,Exch_regions1,0),MATCH('Non-Food Items CMB'!LJ$1,exch_month5,0))</f>
        <v>87.285714285714292</v>
      </c>
      <c r="LL8" s="8">
        <v>3932000</v>
      </c>
      <c r="LM8" s="8">
        <f>LL8/INDEX(exch_Rate_Data3,MATCH('Non-Food Items CMB'!$A8,Exch_regions1,0),MATCH('Non-Food Items CMB'!LL$1,exch_month6,0))</f>
        <v>93.61904761904762</v>
      </c>
      <c r="LN8" s="41">
        <v>4033500</v>
      </c>
      <c r="LO8" s="7">
        <f>LN8/INDEX(Exchange_rate4,MATCH('Non-Food Items CMB'!$A8,Exch_regions1,0),MATCH('Non-Food Items CMB'!LN$1,exch_month7,0))</f>
        <v>96.035714285714292</v>
      </c>
      <c r="LP8" s="7">
        <v>4036500</v>
      </c>
      <c r="LQ8" s="7">
        <f>LP8/INDEX(Exchange_rate5,MATCH('Non-Food Items CMB'!$A8,Exch_regions1,0),MATCH('Non-Food Items CMB'!LP$1,exch_month8,0))</f>
        <v>96.107142857142861</v>
      </c>
      <c r="LR8" s="7">
        <v>4036500</v>
      </c>
      <c r="LS8" s="7">
        <f>LR8/INDEX(Exchange_rate6,MATCH('Non-Food Items CMB'!$A8,Exch_regions1,0),MATCH('Non-Food Items CMB'!LR$1,exch_month9,0))</f>
        <v>96.107142857142861</v>
      </c>
      <c r="LT8" s="7">
        <v>4045500</v>
      </c>
      <c r="LU8" s="7">
        <f>LT8/INDEX(Exchange_rate7,MATCH('Non-Food Items CMB'!$A8,Exch_regions1,0),MATCH('Non-Food Items CMB'!LT$1,exch_month10,0))</f>
        <v>96.321428571428569</v>
      </c>
      <c r="LV8" s="7">
        <v>4050375</v>
      </c>
      <c r="LW8" s="7">
        <f>LV8/INDEX(exchange_rates8,MATCH('Non-Food Items CMB'!$A8,Exch_regions1,0),MATCH('Non-Food Items CMB'!LV$1,exch_month11,0))</f>
        <v>96.4375</v>
      </c>
      <c r="LX8" s="7">
        <v>4157140</v>
      </c>
      <c r="LY8" s="7">
        <f>LX8/INDEX(exchange_rates9,MATCH('Non-Food Items CMB'!$A8,Exch_regions1,0),MATCH('Non-Food Items CMB'!LX$1,exch_month12,0))</f>
        <v>98.979523809523812</v>
      </c>
      <c r="LZ8" s="7">
        <v>4254750</v>
      </c>
      <c r="MA8" s="7">
        <f>LZ8/INDEX(exchange_rates10,MATCH('Non-Food Items CMB'!$A8,Exch_regions1,0),MATCH('Non-Food Items CMB'!LZ$1,exch_month13,0))</f>
        <v>101.30357142857143</v>
      </c>
      <c r="MB8" s="7">
        <v>4286250</v>
      </c>
      <c r="MC8" s="7">
        <f>MB8/INDEX(exchange_rates11,MATCH('Non-Food Items CMB'!$A8,Exch_regions1,0),MATCH('Non-Food Items CMB'!MB$1,exch_month14,0))</f>
        <v>102.05357142857143</v>
      </c>
      <c r="MD8" s="7">
        <v>4144500</v>
      </c>
      <c r="ME8" s="7">
        <f>MD8/INDEX(exchange_rates12,MATCH('Non-Food Items CMB'!$A8,Exch_regions1,0),MATCH('Non-Food Items CMB'!MD$1,exch_month15,0))</f>
        <v>98.678571428571431</v>
      </c>
      <c r="MF8" s="7">
        <v>4131000</v>
      </c>
      <c r="MG8" s="7">
        <f>MF8/INDEX(exchange_rates13,MATCH('Non-Food Items CMB'!$A8,Exch_regions1,0),MATCH('Non-Food Items CMB'!MF$1,exch_month16,0))</f>
        <v>98.357142857142861</v>
      </c>
      <c r="MH8" s="7">
        <v>4008500</v>
      </c>
      <c r="MI8" s="7">
        <f>MH8/INDEX(exchange_rates14,MATCH('Non-Food Items CMB'!$A8,Exch_regions1,0),MATCH('Non-Food Items CMB'!MH$1,exch_month17,0))</f>
        <v>95.44047619047619</v>
      </c>
      <c r="MJ8" s="7">
        <v>4018500</v>
      </c>
      <c r="MK8" s="7">
        <f>MJ8/INDEX(exchange_rates15,MATCH('Non-Food Items CMB'!$A8,Exch_regions1,0),MATCH('Non-Food Items CMB'!MJ$1,exch_month18,0))</f>
        <v>95.678571428571431</v>
      </c>
      <c r="ML8" s="7">
        <v>3951000</v>
      </c>
      <c r="MM8" s="7">
        <f>ML8/INDEX(exchange_rates16,MATCH('Non-Food Items CMB'!$A8,Exch_regions1,0),MATCH('Non-Food Items CMB'!ML$1,exch_month19,0))</f>
        <v>94.071428571428569</v>
      </c>
      <c r="MN8" s="7">
        <v>3928500</v>
      </c>
      <c r="MO8" s="7">
        <f>MN8/INDEX(exchange_rates17,MATCH('Non-Food Items CMB'!$A8,Exch_regions1,0),MATCH('Non-Food Items CMB'!MN$1,exch_month20,0))</f>
        <v>93.535714285714292</v>
      </c>
      <c r="MP8" s="7">
        <v>3928500</v>
      </c>
      <c r="MQ8" s="7">
        <f>MP8/INDEX(exchange_rates18,MATCH('Non-Food Items CMB'!$A8,Exch_regions1,0),MATCH('Non-Food Items CMB'!MP$1,exch_month21,0))</f>
        <v>93.535714285714292</v>
      </c>
      <c r="MR8" s="7">
        <v>4018500</v>
      </c>
      <c r="MS8" s="7">
        <f>MR8/INDEX(exchange_rates19,MATCH('Non-Food Items CMB'!$A8,Exch_regions1,0),MATCH('Non-Food Items CMB'!MR$1,exch_month22,0))</f>
        <v>95.678571428571431</v>
      </c>
      <c r="MT8" s="40">
        <f t="shared" si="73"/>
        <v>2931626.6938698152</v>
      </c>
      <c r="MU8" s="40">
        <f t="shared" si="73"/>
        <v>72.327453061031093</v>
      </c>
      <c r="MW8" s="6"/>
      <c r="MX8" s="37"/>
    </row>
    <row r="9" spans="1:362" ht="14.5" x14ac:dyDescent="0.35">
      <c r="A9" s="14" t="s">
        <v>16</v>
      </c>
      <c r="B9" s="7">
        <v>290500</v>
      </c>
      <c r="C9" s="8">
        <f t="shared" si="0"/>
        <v>50.190048375950241</v>
      </c>
      <c r="D9" s="7">
        <v>315500</v>
      </c>
      <c r="E9" s="8">
        <f t="shared" si="1"/>
        <v>58.156682027649772</v>
      </c>
      <c r="F9" s="7">
        <v>313830</v>
      </c>
      <c r="G9" s="8">
        <f t="shared" si="2"/>
        <v>59.777142857142856</v>
      </c>
      <c r="H9" s="7">
        <v>318750</v>
      </c>
      <c r="I9" s="8">
        <f t="shared" si="3"/>
        <v>54.255319148936174</v>
      </c>
      <c r="J9" s="7">
        <v>300250</v>
      </c>
      <c r="K9" s="8">
        <f t="shared" si="4"/>
        <v>48.623481781376519</v>
      </c>
      <c r="L9" s="7">
        <v>313050</v>
      </c>
      <c r="M9" s="8">
        <f t="shared" si="5"/>
        <v>52.174999999999997</v>
      </c>
      <c r="N9" s="7">
        <v>320500</v>
      </c>
      <c r="O9" s="8">
        <f t="shared" si="6"/>
        <v>55.021459227467808</v>
      </c>
      <c r="P9" s="7">
        <v>322375</v>
      </c>
      <c r="Q9" s="8">
        <f t="shared" si="7"/>
        <v>56.557017543859651</v>
      </c>
      <c r="R9" s="7">
        <v>325330</v>
      </c>
      <c r="S9" s="8">
        <f t="shared" si="8"/>
        <v>56.334199134199132</v>
      </c>
      <c r="T9" s="7">
        <v>323830</v>
      </c>
      <c r="U9" s="8">
        <f t="shared" si="9"/>
        <v>59.418348623853213</v>
      </c>
      <c r="V9" s="7">
        <v>323080</v>
      </c>
      <c r="W9" s="8">
        <f t="shared" si="10"/>
        <v>55.944588744588742</v>
      </c>
      <c r="X9" s="7">
        <v>314830</v>
      </c>
      <c r="Y9" s="8">
        <f t="shared" si="11"/>
        <v>54.516017316017319</v>
      </c>
      <c r="Z9" s="7">
        <v>230160</v>
      </c>
      <c r="AA9" s="8">
        <f t="shared" si="12"/>
        <v>39.682758620689654</v>
      </c>
      <c r="AB9" s="7">
        <v>244550</v>
      </c>
      <c r="AC9" s="8">
        <f t="shared" si="13"/>
        <v>40.758333333333333</v>
      </c>
      <c r="AD9" s="7">
        <v>245380</v>
      </c>
      <c r="AE9" s="8">
        <f t="shared" si="14"/>
        <v>38.949206349206349</v>
      </c>
      <c r="AF9" s="7">
        <v>249460</v>
      </c>
      <c r="AG9" s="8">
        <f t="shared" si="15"/>
        <v>38.52664092664093</v>
      </c>
      <c r="AH9" s="7">
        <v>245330</v>
      </c>
      <c r="AI9" s="8">
        <f t="shared" si="16"/>
        <v>36.891729323308269</v>
      </c>
      <c r="AJ9" s="7">
        <v>247000</v>
      </c>
      <c r="AK9" s="8">
        <f t="shared" si="17"/>
        <v>36.457564575645755</v>
      </c>
      <c r="AL9" s="7">
        <v>250330</v>
      </c>
      <c r="AM9" s="8">
        <f t="shared" si="18"/>
        <v>38.218320610687023</v>
      </c>
      <c r="AN9" s="7">
        <v>250330</v>
      </c>
      <c r="AO9" s="8">
        <f t="shared" si="19"/>
        <v>37.92878787878788</v>
      </c>
      <c r="AP9" s="7">
        <v>250330</v>
      </c>
      <c r="AQ9" s="8">
        <f t="shared" si="20"/>
        <v>39.422047244094486</v>
      </c>
      <c r="AR9" s="7">
        <v>251560</v>
      </c>
      <c r="AS9" s="8">
        <f t="shared" si="21"/>
        <v>40.837662337662337</v>
      </c>
      <c r="AT9" s="7">
        <v>244967.5</v>
      </c>
      <c r="AU9" s="8">
        <f t="shared" si="22"/>
        <v>37.542911877394637</v>
      </c>
      <c r="AV9" s="7">
        <v>250160</v>
      </c>
      <c r="AW9" s="8">
        <f t="shared" si="23"/>
        <v>37.903030303030306</v>
      </c>
      <c r="AX9" s="7">
        <v>253660</v>
      </c>
      <c r="AY9" s="8">
        <f t="shared" si="24"/>
        <v>36.762318840579709</v>
      </c>
      <c r="AZ9" s="7">
        <v>253660</v>
      </c>
      <c r="BA9" s="8">
        <f t="shared" si="25"/>
        <v>37.57925925925926</v>
      </c>
      <c r="BB9" s="7">
        <v>270722.5</v>
      </c>
      <c r="BC9" s="8">
        <f t="shared" si="26"/>
        <v>39.666300366300369</v>
      </c>
      <c r="BD9" s="7">
        <v>246160</v>
      </c>
      <c r="BE9" s="8">
        <f t="shared" si="27"/>
        <v>35.418705035971222</v>
      </c>
      <c r="BF9" s="7">
        <v>246160</v>
      </c>
      <c r="BG9" s="8">
        <f t="shared" si="28"/>
        <v>36.263995285798465</v>
      </c>
      <c r="BH9" s="7">
        <v>231000</v>
      </c>
      <c r="BI9" s="8">
        <f t="shared" si="29"/>
        <v>34.222222222222221</v>
      </c>
      <c r="BJ9" s="7">
        <v>244830</v>
      </c>
      <c r="BK9" s="8">
        <f t="shared" si="30"/>
        <v>36.541791044776119</v>
      </c>
      <c r="BL9" s="7">
        <v>244830</v>
      </c>
      <c r="BM9" s="8">
        <f t="shared" si="31"/>
        <v>35.74160583941606</v>
      </c>
      <c r="BN9" s="7">
        <v>244500</v>
      </c>
      <c r="BO9" s="8">
        <f t="shared" si="32"/>
        <v>37.47126436781609</v>
      </c>
      <c r="BP9" s="7">
        <v>241705</v>
      </c>
      <c r="BQ9" s="8">
        <f t="shared" si="33"/>
        <v>35.676014760147602</v>
      </c>
      <c r="BR9" s="7">
        <v>242830</v>
      </c>
      <c r="BS9" s="8">
        <f t="shared" si="34"/>
        <v>35.84206642066421</v>
      </c>
      <c r="BT9" s="7">
        <v>244830</v>
      </c>
      <c r="BU9" s="8">
        <f t="shared" si="35"/>
        <v>35.354512635379059</v>
      </c>
      <c r="BV9" s="7">
        <v>246160</v>
      </c>
      <c r="BW9" s="8">
        <f t="shared" si="36"/>
        <v>36.74029850746269</v>
      </c>
      <c r="BX9" s="7">
        <v>247360</v>
      </c>
      <c r="BY9" s="8">
        <f t="shared" si="37"/>
        <v>36.243223443223442</v>
      </c>
      <c r="BZ9" s="7">
        <v>245300</v>
      </c>
      <c r="CA9" s="8">
        <f t="shared" si="38"/>
        <v>35.810218978102192</v>
      </c>
      <c r="CB9" s="7">
        <v>246960</v>
      </c>
      <c r="CC9" s="8">
        <f t="shared" si="39"/>
        <v>36.184615384615384</v>
      </c>
      <c r="CD9" s="7">
        <v>248230</v>
      </c>
      <c r="CE9" s="8">
        <f t="shared" si="40"/>
        <v>36.504411764705885</v>
      </c>
      <c r="CF9" s="7">
        <v>247830</v>
      </c>
      <c r="CG9" s="8">
        <f t="shared" si="41"/>
        <v>36.445588235294117</v>
      </c>
      <c r="CH9" s="7">
        <v>247830</v>
      </c>
      <c r="CI9" s="8">
        <f t="shared" si="42"/>
        <v>36.852044609665427</v>
      </c>
      <c r="CJ9" s="7">
        <v>248580</v>
      </c>
      <c r="CK9" s="8">
        <f t="shared" si="43"/>
        <v>36.28905109489051</v>
      </c>
      <c r="CL9" s="7">
        <v>247830</v>
      </c>
      <c r="CM9" s="8">
        <f t="shared" si="44"/>
        <v>36.17956204379562</v>
      </c>
      <c r="CN9" s="7">
        <v>246705</v>
      </c>
      <c r="CO9" s="8">
        <f t="shared" si="45"/>
        <v>35.884363636363638</v>
      </c>
      <c r="CP9" s="7">
        <v>251160</v>
      </c>
      <c r="CQ9" s="8">
        <f t="shared" si="46"/>
        <v>35.880000000000003</v>
      </c>
      <c r="CR9" s="7">
        <v>250300</v>
      </c>
      <c r="CS9" s="8">
        <f t="shared" si="47"/>
        <v>35.75714285714286</v>
      </c>
      <c r="CT9" s="7">
        <v>251160</v>
      </c>
      <c r="CU9" s="8">
        <f t="shared" si="48"/>
        <v>35.374647887323945</v>
      </c>
      <c r="CV9" s="7">
        <v>249500</v>
      </c>
      <c r="CW9" s="8">
        <f t="shared" si="49"/>
        <v>35.642857142857146</v>
      </c>
      <c r="CX9" s="7">
        <v>251160</v>
      </c>
      <c r="CY9" s="8">
        <f t="shared" si="50"/>
        <v>34.642758620689655</v>
      </c>
      <c r="CZ9" s="7">
        <v>247830</v>
      </c>
      <c r="DA9" s="8">
        <f t="shared" si="51"/>
        <v>34.420833333333334</v>
      </c>
      <c r="DB9" s="7">
        <v>252000</v>
      </c>
      <c r="DC9" s="8">
        <f t="shared" si="52"/>
        <v>33.939393939393938</v>
      </c>
      <c r="DD9" s="7">
        <v>249330</v>
      </c>
      <c r="DE9" s="8">
        <f t="shared" si="53"/>
        <v>33.422252010723859</v>
      </c>
      <c r="DF9" s="7">
        <v>256330</v>
      </c>
      <c r="DG9" s="8">
        <f t="shared" si="54"/>
        <v>33.950993377483442</v>
      </c>
      <c r="DH9" s="7">
        <v>258000</v>
      </c>
      <c r="DI9" s="8">
        <f t="shared" si="55"/>
        <v>33.94736842105263</v>
      </c>
      <c r="DJ9" s="7">
        <v>256000</v>
      </c>
      <c r="DK9" s="8">
        <f t="shared" si="56"/>
        <v>34.133333333333333</v>
      </c>
      <c r="DL9" s="7">
        <v>256660</v>
      </c>
      <c r="DM9" s="8">
        <f t="shared" si="57"/>
        <v>33.771052631578947</v>
      </c>
      <c r="DN9" s="7">
        <v>259330</v>
      </c>
      <c r="DO9" s="8">
        <f t="shared" si="58"/>
        <v>34.577333333333335</v>
      </c>
      <c r="DP9" s="7">
        <v>259330</v>
      </c>
      <c r="DQ9" s="8">
        <f t="shared" si="59"/>
        <v>33.247435897435899</v>
      </c>
      <c r="DR9" s="7">
        <v>259330</v>
      </c>
      <c r="DS9" s="8">
        <f t="shared" si="60"/>
        <v>39.744061302681992</v>
      </c>
      <c r="DT9" s="7">
        <v>253750</v>
      </c>
      <c r="DU9" s="8">
        <f t="shared" si="61"/>
        <v>35.739436619718312</v>
      </c>
      <c r="DV9" s="7">
        <v>255972.5</v>
      </c>
      <c r="DW9" s="8">
        <f t="shared" si="62"/>
        <v>35.800349650349652</v>
      </c>
      <c r="DX9" s="7">
        <v>258750</v>
      </c>
      <c r="DY9" s="8">
        <f t="shared" si="63"/>
        <v>34.966216216216218</v>
      </c>
      <c r="DZ9" s="7">
        <v>263750</v>
      </c>
      <c r="EA9" s="8">
        <f t="shared" si="64"/>
        <v>35.166666666666664</v>
      </c>
      <c r="EB9" s="7">
        <v>263620</v>
      </c>
      <c r="EC9" s="8">
        <f t="shared" si="65"/>
        <v>35.149333333333331</v>
      </c>
      <c r="ED9" s="7">
        <v>264187.5</v>
      </c>
      <c r="EE9" s="8">
        <f t="shared" si="66"/>
        <v>34.76151315789474</v>
      </c>
      <c r="EF9" s="7">
        <v>264000</v>
      </c>
      <c r="EG9" s="8">
        <f t="shared" si="67"/>
        <v>35.200000000000003</v>
      </c>
      <c r="EH9" s="7">
        <v>273750</v>
      </c>
      <c r="EI9" s="8">
        <f t="shared" si="68"/>
        <v>36.5</v>
      </c>
      <c r="EJ9" s="7">
        <v>268080</v>
      </c>
      <c r="EK9" s="8">
        <f t="shared" si="69"/>
        <v>35.744</v>
      </c>
      <c r="EL9" s="7">
        <v>263080</v>
      </c>
      <c r="EM9" s="8">
        <f t="shared" si="70"/>
        <v>34.61578947368421</v>
      </c>
      <c r="EN9" s="7">
        <v>259000</v>
      </c>
      <c r="EO9" s="8">
        <f t="shared" si="71"/>
        <v>33.205128205128204</v>
      </c>
      <c r="EP9" s="7">
        <v>260830</v>
      </c>
      <c r="EQ9" s="8">
        <f t="array" ref="EQ9">EP9/INDEX(Exch_rates,MATCH($A9,Exch_regions2,0),MATCH(EP$1,Exch_months2,0))</f>
        <v>31.905810397553516</v>
      </c>
      <c r="ER9" s="7">
        <v>259660</v>
      </c>
      <c r="ES9" s="8">
        <f t="array" ref="ES9">ER9/INDEX(Exch_rates,MATCH($A9,Exch_regions2,0),MATCH(ER$1,Exch_months2,0))</f>
        <v>37.094285714285711</v>
      </c>
      <c r="ET9" s="7">
        <v>271500</v>
      </c>
      <c r="EU9" s="8">
        <f t="array" ref="EU9">ET9/INDEX(Exch_rates,MATCH($A9,Exch_regions2,0),MATCH(ET$1,Exch_months2,0))</f>
        <v>36.200000000000003</v>
      </c>
      <c r="EV9" s="7">
        <v>279330</v>
      </c>
      <c r="EW9" s="8">
        <f t="array" ref="EW9">EV9/INDEX(Exch_rates,MATCH($A9,Exch_regions2,0),MATCH(EV$1,Exch_months2,0))</f>
        <v>32.862352941176468</v>
      </c>
      <c r="EX9" s="7">
        <v>275730</v>
      </c>
      <c r="EY9" s="8">
        <f t="array" ref="EY9">EX9/INDEX(Exch_rates,MATCH($A9,Exch_regions2,0),MATCH(EX$1,Exch_months2,0))</f>
        <v>32.438823529411764</v>
      </c>
      <c r="EZ9" s="7">
        <v>279330</v>
      </c>
      <c r="FA9" s="8">
        <f t="array" ref="FA9">EZ9/INDEX(Exch_rates,MATCH($A9,Exch_regions2,0),MATCH(EZ$1,Exch_months2,0))</f>
        <v>31.036666666666665</v>
      </c>
      <c r="FB9" s="7">
        <v>279330</v>
      </c>
      <c r="FC9" s="8">
        <f t="array" ref="FC9">FB9/INDEX(Exch_rates,MATCH($A9,Exch_regions2,0),MATCH(FB$1,Exch_months2,0))</f>
        <v>29.874866310160428</v>
      </c>
      <c r="FD9" s="7">
        <v>279330</v>
      </c>
      <c r="FE9" s="8">
        <f t="array" ref="FE9">FD9/INDEX(Exch_rates,MATCH($A9,Exch_regions2,0),MATCH(FD$1,Exch_months2,0))</f>
        <v>30.035483870967742</v>
      </c>
      <c r="FF9" s="7">
        <v>288300</v>
      </c>
      <c r="FG9" s="8">
        <f t="array" ref="FG9">FF9/INDEX(Exch_rates,MATCH($A9,Exch_regions2,0),MATCH(FF$1,Exch_months2,0))</f>
        <v>28.83</v>
      </c>
      <c r="FH9" s="7">
        <v>303760</v>
      </c>
      <c r="FI9" s="8">
        <f t="array" ref="FI9">FH9/INDEX(Exch_rates,MATCH($A9,Exch_regions2,0),MATCH(FH$1,Exch_months2,0))</f>
        <v>30.376000000000001</v>
      </c>
      <c r="FJ9" s="7">
        <v>323500</v>
      </c>
      <c r="FK9" s="8">
        <f t="array" ref="FK9">FJ9/INDEX(Exch_rates,MATCH($A9,Exch_regions2,0),MATCH(FJ$1,Exch_months2,0))</f>
        <v>32.35</v>
      </c>
      <c r="FL9" s="7">
        <v>314410</v>
      </c>
      <c r="FM9" s="8">
        <f t="array" ref="FM9">FL9/INDEX(Exch_rates,MATCH($A9,Exch_regions2,0),MATCH(FL$1,Exch_months2,0))</f>
        <v>31.440999999999999</v>
      </c>
      <c r="FN9" s="7">
        <v>316080</v>
      </c>
      <c r="FO9" s="8">
        <f t="array" ref="FO9">FN9/INDEX(Exch_rates,MATCH($A9,Exch_regions2,0),MATCH(FN$1,Exch_months2,0))</f>
        <v>31.608000000000001</v>
      </c>
      <c r="FP9" s="7">
        <v>317205</v>
      </c>
      <c r="FQ9" s="8">
        <f t="array" ref="FQ9">FP9/INDEX(Exch_rates,MATCH($A9,Exch_regions2,0),MATCH(FP$1,Exch_months2,0))</f>
        <v>31.609865470852018</v>
      </c>
      <c r="FR9" s="7">
        <v>320535</v>
      </c>
      <c r="FS9" s="8">
        <f t="array" ref="FS9">FR9/INDEX(Exch_rates,MATCH($A9,Exch_regions2,0),MATCH(FR$1,Exch_months2,0))</f>
        <v>32.005491762356463</v>
      </c>
      <c r="FT9" s="7">
        <v>323875</v>
      </c>
      <c r="FU9" s="8">
        <f t="array" ref="FU9">FT9/INDEX(Exch_rates,MATCH($A9,Exch_regions2,0),MATCH(FT$1,Exch_months2,0))</f>
        <v>31.520681265206811</v>
      </c>
      <c r="FV9" s="7">
        <v>324660</v>
      </c>
      <c r="FW9" s="8">
        <f t="array" ref="FW9">FV9/INDEX(Exch_rates,MATCH($A9,Exch_regions2,0),MATCH(FV$1,Exch_months2,0))</f>
        <v>33.213299232736574</v>
      </c>
      <c r="FX9" s="7">
        <v>323460</v>
      </c>
      <c r="FY9" s="8">
        <f t="array" ref="FY9">FX9/INDEX(Exch_rates,MATCH($A9,Exch_regions2,0),MATCH(FX$1,Exch_months2,0))</f>
        <v>32.345999999999997</v>
      </c>
      <c r="FZ9" s="7">
        <v>321800</v>
      </c>
      <c r="GA9" s="8">
        <f t="array" ref="GA9">FZ9/INDEX(Exch_rates,MATCH($A9,Exch_regions2,0),MATCH(FZ$1,Exch_months2,0))</f>
        <v>32.18</v>
      </c>
      <c r="GB9" s="7">
        <v>321800</v>
      </c>
      <c r="GC9" s="8">
        <f t="array" ref="GC9">GB9/INDEX(Exch_rates,MATCH($A9,Exch_regions2,0),MATCH(GB$1,Exch_months2,0))</f>
        <v>32.18</v>
      </c>
      <c r="GD9" s="7">
        <v>313000</v>
      </c>
      <c r="GE9" s="8">
        <f t="array" ref="GE9">GD9/INDEX(Exch_rates,MATCH($A9,Exch_regions2,0),MATCH(GD$1,Exch_months2,0))</f>
        <v>31.3</v>
      </c>
      <c r="GF9" s="7">
        <v>310130</v>
      </c>
      <c r="GG9" s="8">
        <f t="array" ref="GG9">GF9/INDEX(Exch_rates,MATCH($A9,Exch_regions2,0),MATCH(GF$1,Exch_months2,0))</f>
        <v>31.013000000000002</v>
      </c>
      <c r="GH9" s="7">
        <v>311000</v>
      </c>
      <c r="GI9" s="8">
        <f t="array" ref="GI9">GH9/INDEX(Exch_rates,MATCH($A9,Exch_regions2,0),MATCH(GH$1,Exch_months2,0))</f>
        <v>31.1</v>
      </c>
      <c r="GJ9" s="7">
        <v>311000</v>
      </c>
      <c r="GK9" s="8">
        <f t="array" ref="GK9">GJ9/INDEX(Exch_rates,MATCH($A9,Exch_regions2,0),MATCH(GJ$1,Exch_months2,0))</f>
        <v>31.1</v>
      </c>
      <c r="GL9" s="7">
        <v>319500</v>
      </c>
      <c r="GM9" s="8">
        <f t="array" ref="GM9">GL9/INDEX(Exch_rates,MATCH($A9,Exch_regions2,0),MATCH(GL$1,Exch_months2,0))</f>
        <v>31.95</v>
      </c>
      <c r="GN9" s="7">
        <v>320300</v>
      </c>
      <c r="GO9" s="8">
        <f t="array" ref="GO9">GN9/INDEX(Exch_rates,MATCH($A9,Exch_regions2,0),MATCH(GN$1,Exch_months2,0))</f>
        <v>32.935732647814909</v>
      </c>
      <c r="GP9" s="7">
        <v>331160</v>
      </c>
      <c r="GQ9" s="8">
        <f t="array" ref="GQ9">GP9/INDEX(Exch_rates,MATCH($A9,Exch_regions2,0),MATCH(GP$1,Exch_months2,0))</f>
        <v>34.585900783289816</v>
      </c>
      <c r="GR9" s="7">
        <v>325130</v>
      </c>
      <c r="GS9" s="8">
        <f t="array" ref="GS9">GR9/INDEX(Exch_rates,MATCH($A9,Exch_regions2,0),MATCH(GR$1,Exch_months2,0))</f>
        <v>37.805813953488375</v>
      </c>
      <c r="GT9" s="7">
        <v>335130</v>
      </c>
      <c r="GU9" s="8">
        <f t="array" ref="GU9">GT9/INDEX(Exch_rates,MATCH($A9,Exch_regions2,0),MATCH(GT$1,Exch_months2,0))</f>
        <v>40.135329341317366</v>
      </c>
      <c r="GV9" s="7">
        <v>321800</v>
      </c>
      <c r="GW9" s="8">
        <f t="array" ref="GW9">GV9/INDEX(Exch_rates,MATCH($A9,Exch_regions2,0),MATCH(GV$1,Exch_months2,0))</f>
        <v>38.082840236686394</v>
      </c>
      <c r="GX9" s="7">
        <v>320130</v>
      </c>
      <c r="GY9" s="8">
        <f t="array" ref="GY9">GX9/INDEX(Exch_rates,MATCH($A9,Exch_regions2,0),MATCH(GX$1,Exch_months2,0))</f>
        <v>38.569879518072291</v>
      </c>
      <c r="GZ9" s="7">
        <v>326330</v>
      </c>
      <c r="HA9" s="8">
        <f t="array" ref="HA9">GZ9/INDEX(Exch_rates,MATCH($A9,Exch_regions2,0),MATCH(GZ$1,Exch_months2,0))</f>
        <v>39.316867469879519</v>
      </c>
      <c r="HB9" s="7">
        <v>328000</v>
      </c>
      <c r="HC9" s="8">
        <f t="array" ref="HC9">HB9/INDEX(Exch_rates,MATCH($A9,Exch_regions2,0),MATCH(HB$1,Exch_months2,0))</f>
        <v>39.518072289156628</v>
      </c>
      <c r="HD9" s="7">
        <v>316660</v>
      </c>
      <c r="HE9" s="8">
        <f t="array" ref="HE9">HD9/INDEX(Exch_rates,MATCH($A9,Exch_regions2,0),MATCH(HD$1,Exch_months2,0))</f>
        <v>38.151807228915665</v>
      </c>
      <c r="HF9" s="7">
        <v>318330</v>
      </c>
      <c r="HG9" s="8">
        <f t="array" ref="HG9">HF9/INDEX(Exch_rates,MATCH($A9,Exch_regions2,0),MATCH(HF$1,Exch_months2,0))</f>
        <v>38.237837837837837</v>
      </c>
      <c r="HH9" s="7">
        <v>316660</v>
      </c>
      <c r="HI9" s="8">
        <f t="array" ref="HI9">HH9/INDEX(Exch_rates,MATCH($A9,Exch_regions2,0),MATCH(HH$1,Exch_months2,0))</f>
        <v>37.254117647058827</v>
      </c>
      <c r="HJ9" s="7">
        <v>316660</v>
      </c>
      <c r="HK9" s="8">
        <f t="array" ref="HK9">HJ9/INDEX(Exch_rates,MATCH($A9,Exch_regions2,0),MATCH(HJ$1,Exch_months2,0))</f>
        <v>37.254117647058827</v>
      </c>
      <c r="HL9" s="7">
        <v>316660</v>
      </c>
      <c r="HM9" s="8">
        <f t="array" ref="HM9">HL9/INDEX(Exch_rates,MATCH($A9,Exch_regions2,0),MATCH(HL$1,Exch_months2,0))</f>
        <v>37.254117647058827</v>
      </c>
      <c r="HN9" s="8">
        <v>321060</v>
      </c>
      <c r="HO9" s="8">
        <f t="array" ref="HO9">HN9/INDEX(Exch_rates,MATCH($A9,Exch_regions2,0),MATCH(HN$1,Exch_months2,0))</f>
        <v>37.771764705882354</v>
      </c>
      <c r="HP9" s="8">
        <v>321250</v>
      </c>
      <c r="HQ9" s="8">
        <f t="array" ref="HQ9">HP9/INDEX(Exch_rates,MATCH($A9,Exch_regions2,0),MATCH(HP$1,Exch_months2,0))</f>
        <v>37.905604719764014</v>
      </c>
      <c r="HR9" s="8">
        <v>324700</v>
      </c>
      <c r="HS9" s="8">
        <f t="array" ref="HS9">HR9/INDEX(Exch_rates,MATCH($A9,Exch_regions2,0),MATCH(HR$1,Exch_months2,0))</f>
        <v>38.77014925373134</v>
      </c>
      <c r="HT9" s="8">
        <v>326020</v>
      </c>
      <c r="HU9" s="8">
        <f t="array" ref="HU9">HT9/INDEX(Exch_rates,MATCH($A9,Exch_regions2,0),MATCH(HT$1,Exch_months2,0))</f>
        <v>38.904534606205253</v>
      </c>
      <c r="HV9" s="8">
        <v>326180</v>
      </c>
      <c r="HW9" s="8">
        <f t="array" ref="HW9">HV9/INDEX(Exch_rates,MATCH($A9,Exch_regions2,0),MATCH(HV$1,Exch_months2,0))</f>
        <v>38.715727002967363</v>
      </c>
      <c r="HX9" s="8">
        <v>326960</v>
      </c>
      <c r="HY9" s="8">
        <f t="array" ref="HY9">HX9/INDEX(Exch_rates,MATCH($A9,Exch_regions2,0),MATCH(HX$1,Exch_months2,0))</f>
        <v>38.808308605341246</v>
      </c>
      <c r="HZ9" s="8">
        <v>326300</v>
      </c>
      <c r="IA9" s="8">
        <f t="array" ref="IA9">HZ9/INDEX(Exch_rates,MATCH($A9,Exch_regions2,0),MATCH(HZ$1,Exch_months2,0))</f>
        <v>38.501474926253685</v>
      </c>
      <c r="IB9" s="8">
        <v>299950</v>
      </c>
      <c r="IC9" s="8">
        <f t="array" ref="IC9">IB9/INDEX(Exch_rates,MATCH($A9,Exch_regions2,0),MATCH(IB$1,Exch_months2,0))</f>
        <v>35.288235294117648</v>
      </c>
      <c r="ID9" s="8">
        <v>328660</v>
      </c>
      <c r="IE9" s="8">
        <f t="array" ref="IE9">ID9/INDEX(Exch_rates,MATCH($A9,Exch_regions2,0),MATCH(ID$1,Exch_months2,0))</f>
        <v>38.665882352941175</v>
      </c>
      <c r="IF9" s="8">
        <v>331410</v>
      </c>
      <c r="IG9" s="8">
        <f t="array" ref="IG9">IF9/INDEX(Exch_rates,MATCH($A9,Exch_regions2,0),MATCH(IF$1,Exch_months2,0))</f>
        <v>38.989411764705885</v>
      </c>
      <c r="IH9" s="8">
        <v>332770</v>
      </c>
      <c r="II9" s="8">
        <f t="array" ref="II9">IH9/INDEX(Exch_rates,MATCH($A9,Exch_regions2,0),MATCH(IH$1,Exch_months2,0))</f>
        <v>39.149411764705881</v>
      </c>
      <c r="IJ9" s="8">
        <v>330330</v>
      </c>
      <c r="IK9" s="8">
        <f t="array" ref="IK9">IJ9/INDEX(Exch_rates,MATCH($A9,Exch_regions2,0),MATCH(IJ$1,Exch_months2,0))</f>
        <v>38.862352941176468</v>
      </c>
      <c r="IL9" s="8">
        <v>333660</v>
      </c>
      <c r="IM9" s="8">
        <f t="array" ref="IM9">IL9/INDEX(Exch_rates,MATCH($A9,Exch_regions2,0),MATCH(IL$1,Exch_months2,0))</f>
        <v>39.495738636363633</v>
      </c>
      <c r="IN9" s="8">
        <v>336410</v>
      </c>
      <c r="IO9" s="8">
        <f t="array" ref="IO9">IN9/INDEX(Exch_rates,MATCH($A9,Exch_regions2,0),MATCH(IN$1,Exch_months2,0))</f>
        <v>40.240430622009569</v>
      </c>
      <c r="IP9" s="8">
        <v>338000</v>
      </c>
      <c r="IQ9" s="8">
        <f t="array" ref="IQ9">IP9/INDEX(Exch_rates,MATCH($A9,Exch_regions2,0),MATCH(IP$1,Exch_months2,0))</f>
        <v>40.238095238095241</v>
      </c>
      <c r="IR9" s="8">
        <v>337250</v>
      </c>
      <c r="IS9" s="8">
        <f t="array" ref="IS9">IR9/INDEX(Exch_rates,MATCH($A9,Exch_regions2,0),MATCH(IR$1,Exch_months2,0))</f>
        <v>40.148809523809526</v>
      </c>
      <c r="IT9" s="8">
        <v>338097.5</v>
      </c>
      <c r="IU9" s="8">
        <f t="array" ref="IU9">IT9/INDEX(Exch_rates,MATCH($A9,Exch_regions2,0),MATCH(IT$1,Exch_months2,0))</f>
        <v>40.011538461538464</v>
      </c>
      <c r="IV9" s="34">
        <v>354810</v>
      </c>
      <c r="IW9" s="8">
        <f t="array" ref="IW9">IV9/INDEX(Exch_rates,MATCH($A9,Exch_regions2,0),MATCH(IV$1,Exch_months2,0))</f>
        <v>41.74235294117647</v>
      </c>
      <c r="IX9" s="8">
        <v>355097.5</v>
      </c>
      <c r="IY9" s="8">
        <f t="array" ref="IY9">IX9/INDEX(Exch_rates,MATCH($A9,Exch_regions2,0),MATCH(IX$1,Exch_months2,0))</f>
        <v>41.776176470588233</v>
      </c>
      <c r="IZ9" s="8">
        <v>336962.5</v>
      </c>
      <c r="JA9" s="8">
        <f t="array" ref="JA9">IZ9/INDEX(Exch_rates,MATCH($A9,Exch_regions2,0),MATCH(IZ$1,Exch_months2,0))</f>
        <v>39.642647058823528</v>
      </c>
      <c r="JB9" s="8">
        <v>334840</v>
      </c>
      <c r="JC9" s="8">
        <f t="array" ref="JC9">JB9/INDEX(Exch_rates,MATCH($A9,Exch_regions2,0),MATCH(JB$1,Exch_months2,0))</f>
        <v>39.392941176470586</v>
      </c>
      <c r="JD9" s="8">
        <v>339410</v>
      </c>
      <c r="JE9" s="8">
        <f t="array" ref="JE9">JD9/INDEX(Exch_rates,MATCH($A9,Exch_regions2,0),MATCH(JD$1,Exch_months2,0))</f>
        <v>39.930588235294117</v>
      </c>
      <c r="JF9" s="8">
        <v>343060</v>
      </c>
      <c r="JG9" s="8">
        <f t="array" ref="JG9">JF9/INDEX(Exch_rates,MATCH($A9,Exch_regions2,0),MATCH(JF$1,Exch_months2,0))</f>
        <v>40.36</v>
      </c>
      <c r="JH9" s="8">
        <v>344929.5</v>
      </c>
      <c r="JI9" s="8">
        <f t="array" ref="JI9">JH9/INDEX(Exch_rates,MATCH($A9,Exch_regions2,0),MATCH(JH$1,Exch_months2,0))</f>
        <v>40.579941176470591</v>
      </c>
      <c r="JJ9" s="8">
        <v>373772.5</v>
      </c>
      <c r="JK9" s="8">
        <f t="array" ref="JK9">JJ9/INDEX(Exch_rates,MATCH($A9,Exch_regions2,0),MATCH(JJ$1,Exch_months2,0))</f>
        <v>44.338374851720047</v>
      </c>
      <c r="JL9" s="8">
        <v>389112.5</v>
      </c>
      <c r="JM9" s="8">
        <f t="array" ref="JM9">JL9/INDEX(Exch_rates,MATCH($A9,Exch_regions2,0),MATCH(JL$1,Exch_months2,0))</f>
        <v>46.130705394190869</v>
      </c>
      <c r="JN9" s="8">
        <v>394900</v>
      </c>
      <c r="JO9" s="8">
        <f t="array" ref="JO9">JN9/INDEX(Exch_rates,MATCH($A9,Exch_regions2,0),MATCH(JN$1,Exch_months2,0))</f>
        <v>46.978348798477278</v>
      </c>
      <c r="JP9" s="8">
        <v>404830</v>
      </c>
      <c r="JQ9" s="8">
        <f t="array" ref="JQ9">JP9/INDEX(Exch_rates,MATCH($A9,Exch_regions2,0),MATCH(JP$1,Exch_months2,0))</f>
        <v>47.835282996573319</v>
      </c>
      <c r="JR9" s="8">
        <v>407330</v>
      </c>
      <c r="JS9" s="8">
        <f t="array" ref="JS9">JR9/INDEX(Exch_rates,MATCH($A9,Exch_regions2,0),MATCH(JR$1,Exch_months2,0))</f>
        <v>47.960673495820089</v>
      </c>
      <c r="JT9" s="8">
        <v>423600</v>
      </c>
      <c r="JU9" s="8">
        <f t="array" ref="JU9">JT9/INDEX(Exch_rates,MATCH($A9,Exch_regions2,0),MATCH(JT$1,Exch_months2,0))</f>
        <v>49.89399293286219</v>
      </c>
      <c r="JV9" s="8">
        <v>430910</v>
      </c>
      <c r="JW9" s="8">
        <f t="array" ref="JW9">JV9/INDEX(Exch_rates,MATCH($A9,Exch_regions2,0),MATCH(JV$1,Exch_months2,0))</f>
        <v>50.695294117647059</v>
      </c>
      <c r="JX9" s="8">
        <v>411100</v>
      </c>
      <c r="JY9" s="8">
        <f t="array" ref="JY9">JX9/INDEX(Exch_rates,MATCH($A9,Exch_regions2,0),MATCH(JX$1,Exch_months2,0))</f>
        <v>48.364705882352943</v>
      </c>
      <c r="JZ9" s="8">
        <v>417750</v>
      </c>
      <c r="KA9" s="8">
        <f t="array" ref="KA9">JZ9/INDEX(Exch_rates,MATCH($A9,Exch_regions2,0),MATCH(JZ$1,Exch_months2,0))</f>
        <v>49.147058823529413</v>
      </c>
      <c r="KB9" s="8">
        <v>415080</v>
      </c>
      <c r="KC9" s="8">
        <f t="array" ref="KC9">KB9/INDEX(Exch_rates,MATCH($A9,Exch_regions2,0),MATCH(KB$1,Exch_months2,0))</f>
        <v>48.718309859154928</v>
      </c>
      <c r="KD9" s="8">
        <v>418430</v>
      </c>
      <c r="KE9" s="8">
        <f t="array" ref="KE9">KD9/INDEX(Exch_rates,MATCH($A9,Exch_regions2,0),MATCH(KD$1,Exch_months2,0))</f>
        <v>49.030935083196624</v>
      </c>
      <c r="KF9" s="8">
        <v>430830</v>
      </c>
      <c r="KG9" s="8">
        <f t="array" ref="KG9">KF9/INDEX(Exch_rates,MATCH($A9,Exch_regions2,0),MATCH(KF$1,Exch_months2,0))</f>
        <v>50.271878646441074</v>
      </c>
      <c r="KH9" s="8">
        <v>443750</v>
      </c>
      <c r="KI9" s="8">
        <f t="array" ref="KI9">KH9/INDEX(Exch_rates,MATCH($A9,Exch_regions2,0),MATCH(KH$1,Exch_months2,0))</f>
        <v>52.205882352941174</v>
      </c>
      <c r="KJ9" s="8">
        <v>462705</v>
      </c>
      <c r="KK9" s="8">
        <f t="array" ref="KK9">KJ9/INDEX(Exch_rates,MATCH($A9,Exch_regions2,0),MATCH(KJ$1,Exch_months2,0))</f>
        <v>53.865541327124561</v>
      </c>
      <c r="KL9" s="8">
        <v>514330</v>
      </c>
      <c r="KM9" s="8">
        <f t="array" ref="KM9">KL9/INDEX(Exch_rates,MATCH($A9,Exch_regions2,0),MATCH(KL$1,Exch_months2,0))</f>
        <v>59.805813953488375</v>
      </c>
      <c r="KN9" s="8">
        <v>551410</v>
      </c>
      <c r="KO9" s="8">
        <f t="array" ref="KO9">KN9/INDEX(Exch_rates,MATCH($A9,Exch_regions2,0),MATCH(KN$1,Exch_months2,0))</f>
        <v>64.117441860465121</v>
      </c>
      <c r="KP9" s="8">
        <v>643660</v>
      </c>
      <c r="KQ9" s="8">
        <f t="array" ref="KQ9">KP9/INDEX(Exch_rates,MATCH($A9,Exch_regions2,0),MATCH(KP$1,Exch_months2,0))</f>
        <v>74.584009269988414</v>
      </c>
      <c r="KR9" s="8">
        <v>755160</v>
      </c>
      <c r="KS9" s="8">
        <f t="array" ref="KS9">KR9/INDEX(Exch_rates,MATCH($A9,Exch_regions2,0),MATCH(KR$1,Exch_months2,0))</f>
        <v>87.050144092219014</v>
      </c>
      <c r="KT9" s="8">
        <v>761000</v>
      </c>
      <c r="KU9" s="8">
        <f t="array" ref="KU9">KT9/INDEX(Exch_rates,MATCH($A9,Exch_regions2,0),MATCH(KT$1,Exch_months2,0))</f>
        <v>87.9260543038706</v>
      </c>
      <c r="KV9" s="8">
        <v>760600</v>
      </c>
      <c r="KW9" s="8">
        <f t="array" ref="KW9">KV9/INDEX(Exch_rates,MATCH($A9,Exch_regions2,0),MATCH(KV$1,Exch_months2,0))</f>
        <v>86.826484018264836</v>
      </c>
      <c r="KX9" s="8">
        <v>689625</v>
      </c>
      <c r="KY9" s="8">
        <f t="array" ref="KY9">KX9/INDEX(Exch_rates,MATCH($A9,Exch_regions2,0),MATCH(KX$1,Exch_months2,0))</f>
        <v>78.366477272727266</v>
      </c>
      <c r="KZ9" s="8">
        <v>688750</v>
      </c>
      <c r="LA9" s="8">
        <f t="array" ref="LA9">KZ9/INDEX(Exch_rates,MATCH($A9,Exch_regions2,0),MATCH(KZ$1,Exch_months2,0))</f>
        <v>78.16046300499319</v>
      </c>
      <c r="LB9" s="8">
        <v>720330</v>
      </c>
      <c r="LC9" s="8">
        <f t="array" ref="LC9">LB9/INDEX(Exch_rates,MATCH($A9,Exch_regions2,0),MATCH(LB$1,Exch_months2,0))</f>
        <v>81.393220338983056</v>
      </c>
      <c r="LD9" s="8">
        <v>721330</v>
      </c>
      <c r="LE9" s="8">
        <f t="array" ref="LE9">LD9/INDEX(Exch_rates,MATCH($A9,Exch_regions2,0),MATCH(LD$1,Exch_months2,0))</f>
        <v>81.506214689265533</v>
      </c>
      <c r="LF9" s="8">
        <v>700250</v>
      </c>
      <c r="LG9" s="8">
        <f t="shared" si="72"/>
        <v>79.124293785310741</v>
      </c>
      <c r="LH9" s="8">
        <v>703000</v>
      </c>
      <c r="LI9" s="8">
        <f>LH9/INDEX(Exch_Rate_Data1,MATCH('Non-Food Items CMB'!$A9,Exch_regions1,0),MATCH('Non-Food Items CMB'!LH$1,exch_month4,0))</f>
        <v>77.041095890410958</v>
      </c>
      <c r="LJ9" s="41">
        <v>705285</v>
      </c>
      <c r="LK9" s="8">
        <f>LJ9/INDEX(exch_Rate_Data2,MATCH('Non-Food Items CMB'!$A9,Exch_regions1,0),MATCH('Non-Food Items CMB'!LJ$1,exch_month5,0))</f>
        <v>79.245505617977528</v>
      </c>
      <c r="LL9" s="8">
        <v>688750</v>
      </c>
      <c r="LM9" s="8">
        <f>LL9/INDEX(exch_Rate_Data3,MATCH('Non-Food Items CMB'!$A9,Exch_regions1,0),MATCH('Non-Food Items CMB'!LL$1,exch_month6,0))</f>
        <v>77.387640449438209</v>
      </c>
      <c r="LN9" s="41">
        <v>681700</v>
      </c>
      <c r="LO9" s="7">
        <f>LN9/INDEX(Exchange_rate4,MATCH('Non-Food Items CMB'!$A9,Exch_regions1,0),MATCH('Non-Food Items CMB'!LN$1,exch_month7,0))</f>
        <v>76.082589285714292</v>
      </c>
      <c r="LP9" s="7">
        <v>659375</v>
      </c>
      <c r="LQ9" s="7">
        <f>LP9/INDEX(Exchange_rate5,MATCH('Non-Food Items CMB'!$A9,Exch_regions1,0),MATCH('Non-Food Items CMB'!LP$1,exch_month8,0))</f>
        <v>71.476964769647694</v>
      </c>
      <c r="LR9" s="7">
        <v>689000</v>
      </c>
      <c r="LS9" s="7">
        <f>LR9/INDEX(Exchange_rate6,MATCH('Non-Food Items CMB'!$A9,Exch_regions1,0),MATCH('Non-Food Items CMB'!LR$1,exch_month9,0))</f>
        <v>73.297872340425528</v>
      </c>
      <c r="LT9" s="7">
        <v>616200</v>
      </c>
      <c r="LU9" s="7">
        <f>LT9/INDEX(Exchange_rate7,MATCH('Non-Food Items CMB'!$A9,Exch_regions1,0),MATCH('Non-Food Items CMB'!LT$1,exch_month10,0))</f>
        <v>63.52577319587629</v>
      </c>
      <c r="LV9" s="7">
        <v>693700</v>
      </c>
      <c r="LW9" s="7">
        <f>LV9/INDEX(exchange_rates8,MATCH('Non-Food Items CMB'!$A9,Exch_regions1,0),MATCH('Non-Food Items CMB'!LV$1,exch_month11,0))</f>
        <v>70.966751918158565</v>
      </c>
      <c r="LX9" s="7">
        <v>689400</v>
      </c>
      <c r="LY9" s="7">
        <f>LX9/INDEX(exchange_rates9,MATCH('Non-Food Items CMB'!$A9,Exch_regions1,0),MATCH('Non-Food Items CMB'!LX$1,exch_month12,0))</f>
        <v>73.340425531914889</v>
      </c>
      <c r="LZ9" s="7">
        <v>689817</v>
      </c>
      <c r="MA9" s="7">
        <f>LZ9/INDEX(exchange_rates10,MATCH('Non-Food Items CMB'!$A9,Exch_regions1,0),MATCH('Non-Food Items CMB'!LZ$1,exch_month13,0))</f>
        <v>70.808560870457811</v>
      </c>
      <c r="MB9" s="7">
        <v>687880</v>
      </c>
      <c r="MC9" s="7">
        <f>MB9/INDEX(exchange_rates11,MATCH('Non-Food Items CMB'!$A9,Exch_regions1,0),MATCH('Non-Food Items CMB'!MB$1,exch_month14,0))</f>
        <v>69.133668341708542</v>
      </c>
      <c r="MD9" s="7">
        <v>657000</v>
      </c>
      <c r="ME9" s="7">
        <f>MD9/INDEX(exchange_rates12,MATCH('Non-Food Items CMB'!$A9,Exch_regions1,0),MATCH('Non-Food Items CMB'!MD$1,exch_month15,0))</f>
        <v>62.333965844402279</v>
      </c>
      <c r="MF9" s="7">
        <v>649000</v>
      </c>
      <c r="MG9" s="7">
        <f>MF9/INDEX(exchange_rates13,MATCH('Non-Food Items CMB'!$A9,Exch_regions1,0),MATCH('Non-Food Items CMB'!MF$1,exch_month16,0))</f>
        <v>64.900000000000006</v>
      </c>
      <c r="MH9" s="7">
        <v>689000</v>
      </c>
      <c r="MI9" s="7">
        <f>MH9/INDEX(exchange_rates14,MATCH('Non-Food Items CMB'!$A9,Exch_regions1,0),MATCH('Non-Food Items CMB'!MH$1,exch_month17,0))</f>
        <v>65</v>
      </c>
      <c r="MJ9" s="7">
        <v>689000</v>
      </c>
      <c r="MK9" s="7">
        <f>MJ9/INDEX(exchange_rates15,MATCH('Non-Food Items CMB'!$A9,Exch_regions1,0),MATCH('Non-Food Items CMB'!MJ$1,exch_month18,0))</f>
        <v>68.21782178217822</v>
      </c>
      <c r="ML9" s="7">
        <v>689000</v>
      </c>
      <c r="MM9" s="7">
        <f>ML9/INDEX(exchange_rates16,MATCH('Non-Food Items CMB'!$A9,Exch_regions1,0),MATCH('Non-Food Items CMB'!ML$1,exch_month19,0))</f>
        <v>65.153664302600475</v>
      </c>
      <c r="MN9" s="7">
        <v>732500</v>
      </c>
      <c r="MO9" s="7">
        <f>MN9/INDEX(exchange_rates17,MATCH('Non-Food Items CMB'!$A9,Exch_regions1,0),MATCH('Non-Food Items CMB'!MN$1,exch_month20,0))</f>
        <v>73.25</v>
      </c>
      <c r="MP9" s="7">
        <v>687200</v>
      </c>
      <c r="MQ9" s="7">
        <f>MP9/INDEX(exchange_rates18,MATCH('Non-Food Items CMB'!$A9,Exch_regions1,0),MATCH('Non-Food Items CMB'!MP$1,exch_month21,0))</f>
        <v>64.830188679245282</v>
      </c>
      <c r="MR9" s="7">
        <v>683500</v>
      </c>
      <c r="MS9" s="7">
        <f>MR9/INDEX(exchange_rates19,MATCH('Non-Food Items CMB'!$A9,Exch_regions1,0),MATCH('Non-Food Items CMB'!MR$1,exch_month22,0))</f>
        <v>63.878504672897193</v>
      </c>
      <c r="MT9" s="40">
        <f t="shared" si="73"/>
        <v>484962.5</v>
      </c>
      <c r="MU9" s="40">
        <f t="shared" si="73"/>
        <v>54.72956908988705</v>
      </c>
      <c r="MW9" s="6"/>
      <c r="MX9" s="37"/>
    </row>
    <row r="10" spans="1:362" ht="14.5" x14ac:dyDescent="0.35">
      <c r="A10" s="14" t="s">
        <v>6</v>
      </c>
      <c r="B10" s="7">
        <v>178100</v>
      </c>
      <c r="C10" s="8">
        <f t="shared" si="0"/>
        <v>31.662222222222223</v>
      </c>
      <c r="D10" s="7">
        <v>193675</v>
      </c>
      <c r="E10" s="8">
        <f t="shared" si="1"/>
        <v>35.29384965831435</v>
      </c>
      <c r="F10" s="7">
        <v>189218.75</v>
      </c>
      <c r="G10" s="8">
        <f t="shared" si="2"/>
        <v>36.741504854368934</v>
      </c>
      <c r="H10" s="7">
        <v>188762.5</v>
      </c>
      <c r="I10" s="8">
        <f t="shared" si="3"/>
        <v>31.460416666666667</v>
      </c>
      <c r="J10" s="7">
        <v>188925</v>
      </c>
      <c r="K10" s="8">
        <f t="shared" si="4"/>
        <v>30.844897959183672</v>
      </c>
      <c r="L10" s="7">
        <v>195407.5</v>
      </c>
      <c r="M10" s="8">
        <f t="shared" si="5"/>
        <v>32.704184100418409</v>
      </c>
      <c r="N10" s="7">
        <v>197250</v>
      </c>
      <c r="O10" s="8">
        <f t="shared" si="6"/>
        <v>32.738589211618255</v>
      </c>
      <c r="P10" s="7">
        <v>198850</v>
      </c>
      <c r="Q10" s="8">
        <f t="shared" si="7"/>
        <v>34.064239828693793</v>
      </c>
      <c r="R10" s="7">
        <v>201750</v>
      </c>
      <c r="S10" s="8">
        <f t="shared" si="8"/>
        <v>34.487179487179489</v>
      </c>
      <c r="T10" s="7">
        <v>197675</v>
      </c>
      <c r="U10" s="8">
        <f t="shared" si="9"/>
        <v>34.832599118942731</v>
      </c>
      <c r="V10" s="7">
        <v>197525</v>
      </c>
      <c r="W10" s="8">
        <f t="shared" si="10"/>
        <v>34.653508771929822</v>
      </c>
      <c r="X10" s="7">
        <v>197600</v>
      </c>
      <c r="Y10" s="8">
        <f t="shared" si="11"/>
        <v>34.745911728503607</v>
      </c>
      <c r="Z10" s="7">
        <v>198350</v>
      </c>
      <c r="AA10" s="8">
        <f t="shared" si="12"/>
        <v>34.420824295010846</v>
      </c>
      <c r="AB10" s="7">
        <v>199300</v>
      </c>
      <c r="AC10" s="8">
        <f t="shared" si="13"/>
        <v>33.216666666666669</v>
      </c>
      <c r="AD10" s="7">
        <v>200100</v>
      </c>
      <c r="AE10" s="8">
        <f t="shared" si="14"/>
        <v>32.080160320641284</v>
      </c>
      <c r="AF10" s="7">
        <v>175875</v>
      </c>
      <c r="AG10" s="8">
        <f t="shared" si="15"/>
        <v>27.057692307692307</v>
      </c>
      <c r="AH10" s="7">
        <v>175525</v>
      </c>
      <c r="AI10" s="8">
        <f t="shared" si="16"/>
        <v>26.594696969696969</v>
      </c>
      <c r="AJ10" s="7">
        <v>178025</v>
      </c>
      <c r="AK10" s="8">
        <f t="shared" si="17"/>
        <v>26.973484848484848</v>
      </c>
      <c r="AL10" s="7">
        <v>181125</v>
      </c>
      <c r="AM10" s="8">
        <f t="shared" si="18"/>
        <v>27.705544933078393</v>
      </c>
      <c r="AN10" s="7">
        <v>183193.75</v>
      </c>
      <c r="AO10" s="8">
        <f t="shared" si="19"/>
        <v>28.23795761078998</v>
      </c>
      <c r="AP10" s="7">
        <v>183100</v>
      </c>
      <c r="AQ10" s="8">
        <f t="shared" si="20"/>
        <v>29.121272365805169</v>
      </c>
      <c r="AR10" s="7">
        <v>183400</v>
      </c>
      <c r="AS10" s="8">
        <f t="shared" si="21"/>
        <v>29.227091633466134</v>
      </c>
      <c r="AT10" s="7">
        <v>178756.25</v>
      </c>
      <c r="AU10" s="8">
        <f t="shared" si="22"/>
        <v>28.317821782178218</v>
      </c>
      <c r="AV10" s="7">
        <v>179850</v>
      </c>
      <c r="AW10" s="8">
        <f t="shared" si="23"/>
        <v>26.943820224719101</v>
      </c>
      <c r="AX10" s="7">
        <v>181443.75</v>
      </c>
      <c r="AY10" s="8">
        <f t="shared" si="24"/>
        <v>27.131775700934579</v>
      </c>
      <c r="AZ10" s="7">
        <v>181350</v>
      </c>
      <c r="BA10" s="8">
        <f t="shared" si="25"/>
        <v>27.117757009345794</v>
      </c>
      <c r="BB10" s="7">
        <v>181350</v>
      </c>
      <c r="BC10" s="8">
        <f t="shared" si="26"/>
        <v>26.474452554744527</v>
      </c>
      <c r="BD10" s="7">
        <v>181350</v>
      </c>
      <c r="BE10" s="8">
        <f t="shared" si="27"/>
        <v>26.474452554744527</v>
      </c>
      <c r="BF10" s="7">
        <v>181350</v>
      </c>
      <c r="BG10" s="8">
        <f t="shared" si="28"/>
        <v>25.907142857142858</v>
      </c>
      <c r="BH10" s="7">
        <v>209562.5</v>
      </c>
      <c r="BI10" s="8">
        <f t="shared" si="29"/>
        <v>31.632075471698112</v>
      </c>
      <c r="BJ10" s="7">
        <v>204812.5</v>
      </c>
      <c r="BK10" s="8">
        <f t="shared" si="30"/>
        <v>31.032196969696969</v>
      </c>
      <c r="BL10" s="7">
        <v>204812.5</v>
      </c>
      <c r="BM10" s="8">
        <f t="shared" si="31"/>
        <v>31.269083969465647</v>
      </c>
      <c r="BN10" s="7">
        <v>204812.5</v>
      </c>
      <c r="BO10" s="8">
        <f t="shared" si="32"/>
        <v>31.704721362229101</v>
      </c>
      <c r="BP10" s="7">
        <v>204262.5</v>
      </c>
      <c r="BQ10" s="8">
        <f t="shared" si="33"/>
        <v>31.485549132947977</v>
      </c>
      <c r="BR10" s="7">
        <v>205009.75</v>
      </c>
      <c r="BS10" s="8">
        <f t="shared" si="34"/>
        <v>31.299198473282441</v>
      </c>
      <c r="BT10" s="7">
        <v>211700</v>
      </c>
      <c r="BU10" s="8">
        <f t="shared" si="35"/>
        <v>32.027231467473527</v>
      </c>
      <c r="BV10" s="7">
        <v>213700</v>
      </c>
      <c r="BW10" s="8">
        <f t="shared" si="36"/>
        <v>32.13533834586466</v>
      </c>
      <c r="BX10" s="7">
        <v>213700</v>
      </c>
      <c r="BY10" s="8">
        <f t="shared" si="37"/>
        <v>30.528571428571428</v>
      </c>
      <c r="BZ10" s="7">
        <v>211069</v>
      </c>
      <c r="CA10" s="8">
        <f t="shared" si="38"/>
        <v>30.152714285714286</v>
      </c>
      <c r="CB10" s="7">
        <v>213655</v>
      </c>
      <c r="CC10" s="8">
        <f t="shared" si="39"/>
        <v>30.522142857142857</v>
      </c>
      <c r="CD10" s="7">
        <v>215276</v>
      </c>
      <c r="CE10" s="8">
        <f t="shared" si="40"/>
        <v>30.753714285714285</v>
      </c>
      <c r="CF10" s="7">
        <v>212575</v>
      </c>
      <c r="CG10" s="8">
        <f t="shared" si="41"/>
        <v>30.367857142857144</v>
      </c>
      <c r="CH10" s="7">
        <v>213950</v>
      </c>
      <c r="CI10" s="8">
        <f t="shared" si="42"/>
        <v>31.696296296296296</v>
      </c>
      <c r="CJ10" s="7">
        <v>213950</v>
      </c>
      <c r="CK10" s="8">
        <f t="shared" si="43"/>
        <v>31.696296296296296</v>
      </c>
      <c r="CL10" s="7">
        <v>214350</v>
      </c>
      <c r="CM10" s="8">
        <f t="shared" si="44"/>
        <v>31.755555555555556</v>
      </c>
      <c r="CN10" s="7">
        <v>213950</v>
      </c>
      <c r="CO10" s="8">
        <f t="shared" si="45"/>
        <v>31.12</v>
      </c>
      <c r="CP10" s="7">
        <v>213950</v>
      </c>
      <c r="CQ10" s="8">
        <f t="shared" si="46"/>
        <v>31.12</v>
      </c>
      <c r="CR10" s="7">
        <v>214340</v>
      </c>
      <c r="CS10" s="8">
        <f t="shared" si="47"/>
        <v>31.041274438812454</v>
      </c>
      <c r="CT10" s="7">
        <v>214100</v>
      </c>
      <c r="CU10" s="8">
        <f t="shared" si="48"/>
        <v>31.028985507246375</v>
      </c>
      <c r="CV10" s="7">
        <v>214100</v>
      </c>
      <c r="CW10" s="8">
        <f t="shared" si="49"/>
        <v>31.028985507246375</v>
      </c>
      <c r="CX10" s="7">
        <v>219387.5</v>
      </c>
      <c r="CY10" s="8">
        <f t="shared" si="50"/>
        <v>31.341071428571428</v>
      </c>
      <c r="CZ10" s="7">
        <v>215475</v>
      </c>
      <c r="DA10" s="8">
        <f t="shared" si="51"/>
        <v>30.782142857142858</v>
      </c>
      <c r="DB10" s="7">
        <v>215475</v>
      </c>
      <c r="DC10" s="8">
        <f t="shared" si="52"/>
        <v>29.720689655172414</v>
      </c>
      <c r="DD10" s="7">
        <v>215475</v>
      </c>
      <c r="DE10" s="8">
        <f t="shared" si="53"/>
        <v>28.314717477003942</v>
      </c>
      <c r="DF10" s="7">
        <v>217425</v>
      </c>
      <c r="DG10" s="8">
        <f t="shared" si="54"/>
        <v>28.99</v>
      </c>
      <c r="DH10" s="7">
        <v>215475</v>
      </c>
      <c r="DI10" s="8">
        <f t="shared" si="55"/>
        <v>28.314717477003942</v>
      </c>
      <c r="DJ10" s="7">
        <v>215475</v>
      </c>
      <c r="DK10" s="8">
        <f t="shared" si="56"/>
        <v>28.73</v>
      </c>
      <c r="DL10" s="7">
        <v>221662.5</v>
      </c>
      <c r="DM10" s="8">
        <f t="shared" si="57"/>
        <v>29.555</v>
      </c>
      <c r="DN10" s="7">
        <v>224250</v>
      </c>
      <c r="DO10" s="8">
        <f t="shared" si="58"/>
        <v>29.9</v>
      </c>
      <c r="DP10" s="7">
        <v>223950</v>
      </c>
      <c r="DQ10" s="8">
        <f t="shared" si="59"/>
        <v>29.226753670473084</v>
      </c>
      <c r="DR10" s="7">
        <v>221350</v>
      </c>
      <c r="DS10" s="8">
        <f t="shared" si="60"/>
        <v>32.671586715867157</v>
      </c>
      <c r="DT10" s="7">
        <v>221350</v>
      </c>
      <c r="DU10" s="8">
        <f t="shared" si="61"/>
        <v>30.1156462585034</v>
      </c>
      <c r="DV10" s="7">
        <v>224500</v>
      </c>
      <c r="DW10" s="8">
        <f t="shared" si="62"/>
        <v>30.184873949579831</v>
      </c>
      <c r="DX10" s="7">
        <v>226325</v>
      </c>
      <c r="DY10" s="8">
        <f t="shared" si="63"/>
        <v>30.58445945945946</v>
      </c>
      <c r="DZ10" s="7">
        <v>232287.5</v>
      </c>
      <c r="EA10" s="8">
        <f t="shared" si="64"/>
        <v>31.390202702702702</v>
      </c>
      <c r="EB10" s="7">
        <v>232102.5</v>
      </c>
      <c r="EC10" s="8">
        <f t="shared" si="65"/>
        <v>31.365202702702703</v>
      </c>
      <c r="ED10" s="7">
        <v>232481</v>
      </c>
      <c r="EE10" s="8">
        <f t="shared" si="66"/>
        <v>30.792185430463576</v>
      </c>
      <c r="EF10" s="7">
        <v>234250</v>
      </c>
      <c r="EG10" s="8">
        <f t="shared" si="67"/>
        <v>31.233333333333334</v>
      </c>
      <c r="EH10" s="7">
        <v>234250</v>
      </c>
      <c r="EI10" s="8">
        <f t="shared" si="68"/>
        <v>31.233333333333334</v>
      </c>
      <c r="EJ10" s="7">
        <v>233875</v>
      </c>
      <c r="EK10" s="8">
        <f t="shared" si="69"/>
        <v>31.183333333333334</v>
      </c>
      <c r="EL10" s="7">
        <v>225200</v>
      </c>
      <c r="EM10" s="8">
        <f t="shared" si="70"/>
        <v>30.026666666666667</v>
      </c>
      <c r="EN10" s="7">
        <v>227075</v>
      </c>
      <c r="EO10" s="8">
        <f t="shared" si="71"/>
        <v>28.011472275334608</v>
      </c>
      <c r="EP10" s="7">
        <v>230425</v>
      </c>
      <c r="EQ10" s="8">
        <f t="array" ref="EQ10">EP10/INDEX(Exch_rates,MATCH($A10,Exch_regions2,0),MATCH(EP$1,Exch_months2,0))</f>
        <v>27.720300751879698</v>
      </c>
      <c r="ER10" s="7">
        <v>235700</v>
      </c>
      <c r="ES10" s="8">
        <f t="array" ref="ES10">ER10/INDEX(Exch_rates,MATCH($A10,Exch_regions2,0),MATCH(ER$1,Exch_months2,0))</f>
        <v>30.61038961038961</v>
      </c>
      <c r="ET10" s="7">
        <v>219600</v>
      </c>
      <c r="EU10" s="8">
        <f t="array" ref="EU10">ET10/INDEX(Exch_rates,MATCH($A10,Exch_regions2,0),MATCH(ET$1,Exch_months2,0))</f>
        <v>27.45</v>
      </c>
      <c r="EV10" s="7">
        <v>254325</v>
      </c>
      <c r="EW10" s="8">
        <f t="array" ref="EW10">EV10/INDEX(Exch_rates,MATCH($A10,Exch_regions2,0),MATCH(EV$1,Exch_months2,0))</f>
        <v>30.142222222222223</v>
      </c>
      <c r="EX10" s="7">
        <v>243025</v>
      </c>
      <c r="EY10" s="8">
        <f t="array" ref="EY10">EX10/INDEX(Exch_rates,MATCH($A10,Exch_regions2,0),MATCH(EX$1,Exch_months2,0))</f>
        <v>27.616477272727273</v>
      </c>
      <c r="EZ10" s="7">
        <v>243250</v>
      </c>
      <c r="FA10" s="8">
        <f t="array" ref="FA10">EZ10/INDEX(Exch_rates,MATCH($A10,Exch_regions2,0),MATCH(EZ$1,Exch_months2,0))</f>
        <v>27.178770949720672</v>
      </c>
      <c r="FB10" s="7">
        <v>245400</v>
      </c>
      <c r="FC10" s="8">
        <f t="array" ref="FC10">FB10/INDEX(Exch_rates,MATCH($A10,Exch_regions2,0),MATCH(FB$1,Exch_months2,0))</f>
        <v>26.458221024258759</v>
      </c>
      <c r="FD10" s="7">
        <v>245500</v>
      </c>
      <c r="FE10" s="8">
        <f t="array" ref="FE10">FD10/INDEX(Exch_rates,MATCH($A10,Exch_regions2,0),MATCH(FD$1,Exch_months2,0))</f>
        <v>25.179487179487179</v>
      </c>
      <c r="FF10" s="7">
        <v>251000</v>
      </c>
      <c r="FG10" s="8">
        <f t="array" ref="FG10">FF10/INDEX(Exch_rates,MATCH($A10,Exch_regions2,0),MATCH(FF$1,Exch_months2,0))</f>
        <v>25.1</v>
      </c>
      <c r="FH10" s="7">
        <v>246000</v>
      </c>
      <c r="FI10" s="8">
        <f t="array" ref="FI10">FH10/INDEX(Exch_rates,MATCH($A10,Exch_regions2,0),MATCH(FH$1,Exch_months2,0))</f>
        <v>24.6</v>
      </c>
      <c r="FJ10" s="7">
        <v>250700</v>
      </c>
      <c r="FK10" s="8">
        <f t="array" ref="FK10">FJ10/INDEX(Exch_rates,MATCH($A10,Exch_regions2,0),MATCH(FJ$1,Exch_months2,0))</f>
        <v>24.945273631840795</v>
      </c>
      <c r="FL10" s="7">
        <v>253200</v>
      </c>
      <c r="FM10" s="8">
        <f t="array" ref="FM10">FL10/INDEX(Exch_rates,MATCH($A10,Exch_regions2,0),MATCH(FL$1,Exch_months2,0))</f>
        <v>25.32</v>
      </c>
      <c r="FN10" s="7">
        <v>250700</v>
      </c>
      <c r="FO10" s="8">
        <f t="array" ref="FO10">FN10/INDEX(Exch_rates,MATCH($A10,Exch_regions2,0),MATCH(FN$1,Exch_months2,0))</f>
        <v>25.07</v>
      </c>
      <c r="FP10" s="7">
        <v>248825</v>
      </c>
      <c r="FQ10" s="8">
        <f t="array" ref="FQ10">FP10/INDEX(Exch_rates,MATCH($A10,Exch_regions2,0),MATCH(FP$1,Exch_months2,0))</f>
        <v>24.157766990291261</v>
      </c>
      <c r="FR10" s="7">
        <v>253875</v>
      </c>
      <c r="FS10" s="8">
        <f t="array" ref="FS10">FR10/INDEX(Exch_rates,MATCH($A10,Exch_regions2,0),MATCH(FR$1,Exch_months2,0))</f>
        <v>24.528985507246375</v>
      </c>
      <c r="FT10" s="7">
        <v>254125</v>
      </c>
      <c r="FU10" s="8">
        <f t="array" ref="FU10">FT10/INDEX(Exch_rates,MATCH($A10,Exch_regions2,0),MATCH(FT$1,Exch_months2,0))</f>
        <v>24.553140096618357</v>
      </c>
      <c r="FV10" s="7">
        <v>260500</v>
      </c>
      <c r="FW10" s="8">
        <f t="array" ref="FW10">FV10/INDEX(Exch_rates,MATCH($A10,Exch_regions2,0),MATCH(FV$1,Exch_months2,0))</f>
        <v>26.313131313131311</v>
      </c>
      <c r="FX10" s="7">
        <v>259000</v>
      </c>
      <c r="FY10" s="8">
        <f t="array" ref="FY10">FX10/INDEX(Exch_rates,MATCH($A10,Exch_regions2,0),MATCH(FX$1,Exch_months2,0))</f>
        <v>26.161616161616163</v>
      </c>
      <c r="FZ10" s="7">
        <v>258900</v>
      </c>
      <c r="GA10" s="8">
        <f t="array" ref="GA10">FZ10/INDEX(Exch_rates,MATCH($A10,Exch_regions2,0),MATCH(FZ$1,Exch_months2,0))</f>
        <v>25.633663366336634</v>
      </c>
      <c r="GB10" s="7">
        <v>258000</v>
      </c>
      <c r="GC10" s="8">
        <f t="array" ref="GC10">GB10/INDEX(Exch_rates,MATCH($A10,Exch_regions2,0),MATCH(GB$1,Exch_months2,0))</f>
        <v>25.8</v>
      </c>
      <c r="GD10" s="7">
        <v>257500</v>
      </c>
      <c r="GE10" s="8">
        <f t="array" ref="GE10">GD10/INDEX(Exch_rates,MATCH($A10,Exch_regions2,0),MATCH(GD$1,Exch_months2,0))</f>
        <v>25.75</v>
      </c>
      <c r="GF10" s="7">
        <v>258150</v>
      </c>
      <c r="GG10" s="8">
        <f t="array" ref="GG10">GF10/INDEX(Exch_rates,MATCH($A10,Exch_regions2,0),MATCH(GF$1,Exch_months2,0))</f>
        <v>25.815000000000001</v>
      </c>
      <c r="GH10" s="7">
        <v>253975</v>
      </c>
      <c r="GI10" s="8">
        <f t="array" ref="GI10">GH10/INDEX(Exch_rates,MATCH($A10,Exch_regions2,0),MATCH(GH$1,Exch_months2,0))</f>
        <v>25.397500000000001</v>
      </c>
      <c r="GJ10" s="7">
        <v>256225</v>
      </c>
      <c r="GK10" s="8">
        <f t="array" ref="GK10">GJ10/INDEX(Exch_rates,MATCH($A10,Exch_regions2,0),MATCH(GJ$1,Exch_months2,0))</f>
        <v>25.881313131313131</v>
      </c>
      <c r="GL10" s="7">
        <v>261225</v>
      </c>
      <c r="GM10" s="8">
        <f t="array" ref="GM10">GL10/INDEX(Exch_rates,MATCH($A10,Exch_regions2,0),MATCH(GL$1,Exch_months2,0))</f>
        <v>26.122499999999999</v>
      </c>
      <c r="GN10" s="7">
        <v>261500</v>
      </c>
      <c r="GO10" s="8">
        <f t="array" ref="GO10">GN10/INDEX(Exch_rates,MATCH($A10,Exch_regions2,0),MATCH(GN$1,Exch_months2,0))</f>
        <v>26.683673469387756</v>
      </c>
      <c r="GP10" s="7">
        <v>261500</v>
      </c>
      <c r="GQ10" s="8">
        <f t="array" ref="GQ10">GP10/INDEX(Exch_rates,MATCH($A10,Exch_regions2,0),MATCH(GP$1,Exch_months2,0))</f>
        <v>27.967914438502675</v>
      </c>
      <c r="GR10" s="7">
        <v>256500</v>
      </c>
      <c r="GS10" s="8">
        <f t="array" ref="GS10">GR10/INDEX(Exch_rates,MATCH($A10,Exch_regions2,0),MATCH(GR$1,Exch_months2,0))</f>
        <v>30.176470588235293</v>
      </c>
      <c r="GT10" s="7">
        <v>255500</v>
      </c>
      <c r="GU10" s="8">
        <f t="array" ref="GU10">GT10/INDEX(Exch_rates,MATCH($A10,Exch_regions2,0),MATCH(GT$1,Exch_months2,0))</f>
        <v>30.69069069069069</v>
      </c>
      <c r="GV10" s="7">
        <v>252250</v>
      </c>
      <c r="GW10" s="8">
        <f t="array" ref="GW10">GV10/INDEX(Exch_rates,MATCH($A10,Exch_regions2,0),MATCH(GV$1,Exch_months2,0))</f>
        <v>29.852071005917161</v>
      </c>
      <c r="GX10" s="7">
        <v>255250</v>
      </c>
      <c r="GY10" s="8">
        <f t="array" ref="GY10">GX10/INDEX(Exch_rates,MATCH($A10,Exch_regions2,0),MATCH(GX$1,Exch_months2,0))</f>
        <v>30.550568521843207</v>
      </c>
      <c r="GZ10" s="7">
        <v>251125</v>
      </c>
      <c r="HA10" s="8">
        <f t="array" ref="HA10">GZ10/INDEX(Exch_rates,MATCH($A10,Exch_regions2,0),MATCH(GZ$1,Exch_months2,0))</f>
        <v>29.807121661721069</v>
      </c>
      <c r="HB10" s="7">
        <v>254750</v>
      </c>
      <c r="HC10" s="8">
        <f t="array" ref="HC10">HB10/INDEX(Exch_rates,MATCH($A10,Exch_regions2,0),MATCH(HB$1,Exch_months2,0))</f>
        <v>30.327380952380953</v>
      </c>
      <c r="HD10" s="7">
        <v>255125</v>
      </c>
      <c r="HE10" s="8">
        <f t="array" ref="HE10">HD10/INDEX(Exch_rates,MATCH($A10,Exch_regions2,0),MATCH(HD$1,Exch_months2,0))</f>
        <v>28.035714285714285</v>
      </c>
      <c r="HF10" s="7">
        <v>259625</v>
      </c>
      <c r="HG10" s="8">
        <f t="array" ref="HG10">HF10/INDEX(Exch_rates,MATCH($A10,Exch_regions2,0),MATCH(HF$1,Exch_months2,0))</f>
        <v>30.852644087938206</v>
      </c>
      <c r="HH10" s="7">
        <v>251875</v>
      </c>
      <c r="HI10" s="8">
        <f t="array" ref="HI10">HH10/INDEX(Exch_rates,MATCH($A10,Exch_regions2,0),MATCH(HH$1,Exch_months2,0))</f>
        <v>29.332129963898918</v>
      </c>
      <c r="HJ10" s="7">
        <v>252625</v>
      </c>
      <c r="HK10" s="8">
        <f t="array" ref="HK10">HJ10/INDEX(Exch_rates,MATCH($A10,Exch_regions2,0),MATCH(HJ$1,Exch_months2,0))</f>
        <v>29.896449704142011</v>
      </c>
      <c r="HL10" s="7">
        <v>253000</v>
      </c>
      <c r="HM10" s="8">
        <f t="array" ref="HM10">HL10/INDEX(Exch_rates,MATCH($A10,Exch_regions2,0),MATCH(HL$1,Exch_months2,0))</f>
        <v>29.764705882352942</v>
      </c>
      <c r="HN10" s="8">
        <v>255500</v>
      </c>
      <c r="HO10" s="8">
        <f t="array" ref="HO10">HN10/INDEX(Exch_rates,MATCH($A10,Exch_regions2,0),MATCH(HN$1,Exch_months2,0))</f>
        <v>30.290456431535269</v>
      </c>
      <c r="HP10" s="8">
        <v>254562.5</v>
      </c>
      <c r="HQ10" s="8">
        <f t="array" ref="HQ10">HP10/INDEX(Exch_rates,MATCH($A10,Exch_regions2,0),MATCH(HP$1,Exch_months2,0))</f>
        <v>30.129305243224049</v>
      </c>
      <c r="HR10" s="8">
        <v>253531.25</v>
      </c>
      <c r="HS10" s="8">
        <f t="array" ref="HS10">HR10/INDEX(Exch_rates,MATCH($A10,Exch_regions2,0),MATCH(HR$1,Exch_months2,0))</f>
        <v>30.317638266068759</v>
      </c>
      <c r="HT10" s="8">
        <v>253400</v>
      </c>
      <c r="HU10" s="8">
        <f t="array" ref="HU10">HT10/INDEX(Exch_rates,MATCH($A10,Exch_regions2,0),MATCH(HT$1,Exch_months2,0))</f>
        <v>29.825800376647834</v>
      </c>
      <c r="HV10" s="8">
        <v>271437.5</v>
      </c>
      <c r="HW10" s="8">
        <f t="array" ref="HW10">HV10/INDEX(Exch_rates,MATCH($A10,Exch_regions2,0),MATCH(HV$1,Exch_months2,0))</f>
        <v>31.933823529411764</v>
      </c>
      <c r="HX10" s="8">
        <v>255712.5</v>
      </c>
      <c r="HY10" s="8">
        <f t="array" ref="HY10">HX10/INDEX(Exch_rates,MATCH($A10,Exch_regions2,0),MATCH(HX$1,Exch_months2,0))</f>
        <v>30.083823529411763</v>
      </c>
      <c r="HZ10" s="8">
        <v>254562.5</v>
      </c>
      <c r="IA10" s="8">
        <f t="array" ref="IA10">HZ10/INDEX(Exch_rates,MATCH($A10,Exch_regions2,0),MATCH(HZ$1,Exch_months2,0))</f>
        <v>29.948529411764707</v>
      </c>
      <c r="IB10" s="8">
        <v>254625</v>
      </c>
      <c r="IC10" s="8">
        <f t="array" ref="IC10">IB10/INDEX(Exch_rates,MATCH($A10,Exch_regions2,0),MATCH(IB$1,Exch_months2,0))</f>
        <v>29.955882352941178</v>
      </c>
      <c r="ID10" s="8">
        <v>253625</v>
      </c>
      <c r="IE10" s="8">
        <f t="array" ref="IE10">ID10/INDEX(Exch_rates,MATCH($A10,Exch_regions2,0),MATCH(ID$1,Exch_months2,0))</f>
        <v>29.663742690058481</v>
      </c>
      <c r="IF10" s="8">
        <v>253925</v>
      </c>
      <c r="IG10" s="8">
        <f t="array" ref="IG10">IF10/INDEX(Exch_rates,MATCH($A10,Exch_regions2,0),MATCH(IF$1,Exch_months2,0))</f>
        <v>29.873529411764707</v>
      </c>
      <c r="IH10" s="8">
        <v>251750</v>
      </c>
      <c r="II10" s="8">
        <f t="array" ref="II10">IH10/INDEX(Exch_rates,MATCH($A10,Exch_regions2,0),MATCH(IH$1,Exch_months2,0))</f>
        <v>29.501376926231909</v>
      </c>
      <c r="IJ10" s="8">
        <v>251750</v>
      </c>
      <c r="IK10" s="8">
        <f t="array" ref="IK10">IJ10/INDEX(Exch_rates,MATCH($A10,Exch_regions2,0),MATCH(IJ$1,Exch_months2,0))</f>
        <v>29.617647058823529</v>
      </c>
      <c r="IL10" s="8">
        <v>253250</v>
      </c>
      <c r="IM10" s="8">
        <f t="array" ref="IM10">IL10/INDEX(Exch_rates,MATCH($A10,Exch_regions2,0),MATCH(IL$1,Exch_months2,0))</f>
        <v>29.794117647058822</v>
      </c>
      <c r="IN10" s="8">
        <v>253812.5</v>
      </c>
      <c r="IO10" s="8">
        <f t="array" ref="IO10">IN10/INDEX(Exch_rates,MATCH($A10,Exch_regions2,0),MATCH(IN$1,Exch_months2,0))</f>
        <v>29.860294117647058</v>
      </c>
      <c r="IP10" s="8">
        <v>253925</v>
      </c>
      <c r="IQ10" s="8">
        <f t="array" ref="IQ10">IP10/INDEX(Exch_rates,MATCH($A10,Exch_regions2,0),MATCH(IP$1,Exch_months2,0))</f>
        <v>29.873529411764707</v>
      </c>
      <c r="IR10" s="8">
        <v>255593.75</v>
      </c>
      <c r="IS10" s="8">
        <f t="array" ref="IS10">IR10/INDEX(Exch_rates,MATCH($A10,Exch_regions2,0),MATCH(IR$1,Exch_months2,0))</f>
        <v>30.247781065088759</v>
      </c>
      <c r="IT10" s="8">
        <v>258718.75</v>
      </c>
      <c r="IU10" s="8">
        <f t="array" ref="IU10">IT10/INDEX(Exch_rates,MATCH($A10,Exch_regions2,0),MATCH(IT$1,Exch_months2,0))</f>
        <v>30.348240469208211</v>
      </c>
      <c r="IV10" s="34">
        <v>256125</v>
      </c>
      <c r="IW10" s="8">
        <f t="array" ref="IW10">IV10/INDEX(Exch_rates,MATCH($A10,Exch_regions2,0),MATCH(IV$1,Exch_months2,0))</f>
        <v>29.956140350877192</v>
      </c>
      <c r="IX10" s="8">
        <v>256125</v>
      </c>
      <c r="IY10" s="8">
        <f t="array" ref="IY10">IX10/INDEX(Exch_rates,MATCH($A10,Exch_regions2,0),MATCH(IX$1,Exch_months2,0))</f>
        <v>29.956140350877192</v>
      </c>
      <c r="IZ10" s="8">
        <v>255125</v>
      </c>
      <c r="JA10" s="8">
        <f t="array" ref="JA10">IZ10/INDEX(Exch_rates,MATCH($A10,Exch_regions2,0),MATCH(IZ$1,Exch_months2,0))</f>
        <v>29.839181286549707</v>
      </c>
      <c r="JB10" s="8">
        <v>256125</v>
      </c>
      <c r="JC10" s="8">
        <f t="array" ref="JC10">JB10/INDEX(Exch_rates,MATCH($A10,Exch_regions2,0),MATCH(JB$1,Exch_months2,0))</f>
        <v>30.132352941176471</v>
      </c>
      <c r="JD10" s="8">
        <v>258625</v>
      </c>
      <c r="JE10" s="8">
        <f t="array" ref="JE10">JD10/INDEX(Exch_rates,MATCH($A10,Exch_regions2,0),MATCH(JD$1,Exch_months2,0))</f>
        <v>30.426470588235293</v>
      </c>
      <c r="JF10" s="8">
        <v>254550</v>
      </c>
      <c r="JG10" s="8">
        <f t="array" ref="JG10">JF10/INDEX(Exch_rates,MATCH($A10,Exch_regions2,0),MATCH(JF$1,Exch_months2,0))</f>
        <v>29.911868390129261</v>
      </c>
      <c r="JH10" s="8">
        <v>253968.75</v>
      </c>
      <c r="JI10" s="8">
        <f t="array" ref="JI10">JH10/INDEX(Exch_rates,MATCH($A10,Exch_regions2,0),MATCH(JH$1,Exch_months2,0))</f>
        <v>29.703947368421051</v>
      </c>
      <c r="JJ10" s="8">
        <v>273531.25</v>
      </c>
      <c r="JK10" s="8">
        <f t="array" ref="JK10">JJ10/INDEX(Exch_rates,MATCH($A10,Exch_regions2,0),MATCH(JJ$1,Exch_months2,0))</f>
        <v>32.180147058823529</v>
      </c>
      <c r="JL10" s="8">
        <v>278750</v>
      </c>
      <c r="JM10" s="8">
        <f t="array" ref="JM10">JL10/INDEX(Exch_rates,MATCH($A10,Exch_regions2,0),MATCH(JL$1,Exch_months2,0))</f>
        <v>32.794117647058826</v>
      </c>
      <c r="JN10" s="8">
        <v>277475</v>
      </c>
      <c r="JO10" s="8">
        <f t="array" ref="JO10">JN10/INDEX(Exch_rates,MATCH($A10,Exch_regions2,0),MATCH(JN$1,Exch_months2,0))</f>
        <v>32.64411764705882</v>
      </c>
      <c r="JP10" s="8">
        <v>301820</v>
      </c>
      <c r="JQ10" s="8">
        <f t="array" ref="JQ10">JP10/INDEX(Exch_rates,MATCH($A10,Exch_regions2,0),MATCH(JP$1,Exch_months2,0))</f>
        <v>35.508235294117647</v>
      </c>
      <c r="JR10" s="8">
        <v>309156.25</v>
      </c>
      <c r="JS10" s="8">
        <f t="array" ref="JS10">JR10/INDEX(Exch_rates,MATCH($A10,Exch_regions2,0),MATCH(JR$1,Exch_months2,0))</f>
        <v>36.371323529411768</v>
      </c>
      <c r="JT10" s="8">
        <v>309650</v>
      </c>
      <c r="JU10" s="8">
        <f t="array" ref="JU10">JT10/INDEX(Exch_rates,MATCH($A10,Exch_regions2,0),MATCH(JT$1,Exch_months2,0))</f>
        <v>36.429411764705883</v>
      </c>
      <c r="JV10" s="8">
        <v>304000</v>
      </c>
      <c r="JW10" s="8">
        <f t="array" ref="JW10">JV10/INDEX(Exch_rates,MATCH($A10,Exch_regions2,0),MATCH(JV$1,Exch_months2,0))</f>
        <v>35.555555555555557</v>
      </c>
      <c r="JX10" s="8">
        <v>311400</v>
      </c>
      <c r="JY10" s="8">
        <f t="array" ref="JY10">JX10/INDEX(Exch_rates,MATCH($A10,Exch_regions2,0),MATCH(JX$1,Exch_months2,0))</f>
        <v>36.293706293706293</v>
      </c>
      <c r="JZ10" s="8">
        <v>311400</v>
      </c>
      <c r="KA10" s="8">
        <f t="array" ref="KA10">JZ10/INDEX(Exch_rates,MATCH($A10,Exch_regions2,0),MATCH(JZ$1,Exch_months2,0))</f>
        <v>36.421052631578945</v>
      </c>
      <c r="KB10" s="8">
        <v>321375</v>
      </c>
      <c r="KC10" s="8">
        <f t="array" ref="KC10">KB10/INDEX(Exch_rates,MATCH($A10,Exch_regions2,0),MATCH(KB$1,Exch_months2,0))</f>
        <v>37.532846715328468</v>
      </c>
      <c r="KD10" s="8">
        <v>327750</v>
      </c>
      <c r="KE10" s="8">
        <f t="array" ref="KE10">KD10/INDEX(Exch_rates,MATCH($A10,Exch_regions2,0),MATCH(KD$1,Exch_months2,0))</f>
        <v>38.333333333333336</v>
      </c>
      <c r="KF10" s="8">
        <v>345500</v>
      </c>
      <c r="KG10" s="8">
        <f t="array" ref="KG10">KF10/INDEX(Exch_rates,MATCH($A10,Exch_regions2,0),MATCH(KF$1,Exch_months2,0))</f>
        <v>40.371582145361067</v>
      </c>
      <c r="KH10" s="8">
        <v>362281.25</v>
      </c>
      <c r="KI10" s="8">
        <f t="array" ref="KI10">KH10/INDEX(Exch_rates,MATCH($A10,Exch_regions2,0),MATCH(KH$1,Exch_months2,0))</f>
        <v>42.283059056956112</v>
      </c>
      <c r="KJ10" s="8">
        <v>409125</v>
      </c>
      <c r="KK10" s="8">
        <f t="array" ref="KK10">KJ10/INDEX(Exch_rates,MATCH($A10,Exch_regions2,0),MATCH(KJ$1,Exch_months2,0))</f>
        <v>47.600349040139619</v>
      </c>
      <c r="KL10" s="8">
        <v>415425</v>
      </c>
      <c r="KM10" s="8">
        <f t="array" ref="KM10">KL10/INDEX(Exch_rates,MATCH($A10,Exch_regions2,0),MATCH(KL$1,Exch_months2,0))</f>
        <v>48.02601156069364</v>
      </c>
      <c r="KN10" s="8">
        <v>460375</v>
      </c>
      <c r="KO10" s="8">
        <f t="array" ref="KO10">KN10/INDEX(Exch_rates,MATCH($A10,Exch_regions2,0),MATCH(KN$1,Exch_months2,0))</f>
        <v>53.550657206002093</v>
      </c>
      <c r="KP10" s="8">
        <v>485500</v>
      </c>
      <c r="KQ10" s="8">
        <f t="array" ref="KQ10">KP10/INDEX(Exch_rates,MATCH($A10,Exch_regions2,0),MATCH(KP$1,Exch_months2,0))</f>
        <v>56.127167630057805</v>
      </c>
      <c r="KR10" s="8">
        <v>577250</v>
      </c>
      <c r="KS10" s="8">
        <f t="array" ref="KS10">KR10/INDEX(Exch_rates,MATCH($A10,Exch_regions2,0),MATCH(KR$1,Exch_months2,0))</f>
        <v>66.834549033229123</v>
      </c>
      <c r="KT10" s="8">
        <v>586750</v>
      </c>
      <c r="KU10" s="8">
        <f t="array" ref="KU10">KT10/INDEX(Exch_rates,MATCH($A10,Exch_regions2,0),MATCH(KT$1,Exch_months2,0))</f>
        <v>67.54345573845977</v>
      </c>
      <c r="KV10" s="8">
        <v>577500</v>
      </c>
      <c r="KW10" s="8">
        <f t="array" ref="KW10">KV10/INDEX(Exch_rates,MATCH($A10,Exch_regions2,0),MATCH(KV$1,Exch_months2,0))</f>
        <v>65.625</v>
      </c>
      <c r="KX10" s="8">
        <v>482625</v>
      </c>
      <c r="KY10" s="8">
        <f t="array" ref="KY10">KX10/INDEX(Exch_rates,MATCH($A10,Exch_regions2,0),MATCH(KX$1,Exch_months2,0))</f>
        <v>55.157142857142858</v>
      </c>
      <c r="KZ10" s="8">
        <v>460750</v>
      </c>
      <c r="LA10" s="8">
        <f t="array" ref="LA10">KZ10/INDEX(Exch_rates,MATCH($A10,Exch_regions2,0),MATCH(KZ$1,Exch_months2,0))</f>
        <v>52.959770114942529</v>
      </c>
      <c r="LB10" s="8">
        <v>480250</v>
      </c>
      <c r="LC10" s="8">
        <f t="array" ref="LC10">LB10/INDEX(Exch_rates,MATCH($A10,Exch_regions2,0),MATCH(LB$1,Exch_months2,0))</f>
        <v>55.201149425287355</v>
      </c>
      <c r="LD10" s="8">
        <v>480250</v>
      </c>
      <c r="LE10" s="8">
        <f t="array" ref="LE10">LD10/INDEX(Exch_rates,MATCH($A10,Exch_regions2,0),MATCH(LD$1,Exch_months2,0))</f>
        <v>55.201149425287355</v>
      </c>
      <c r="LF10" s="8">
        <v>460250</v>
      </c>
      <c r="LG10" s="8">
        <f t="shared" si="72"/>
        <v>51.609105180533753</v>
      </c>
      <c r="LH10" s="8">
        <v>460750</v>
      </c>
      <c r="LI10" s="8">
        <f>LH10/INDEX(Exch_Rate_Data1,MATCH('Non-Food Items CMB'!$A10,Exch_regions1,0),MATCH('Non-Food Items CMB'!LH$1,exch_month4,0))</f>
        <v>51.769662921348313</v>
      </c>
      <c r="LJ10" s="41">
        <v>456200</v>
      </c>
      <c r="LK10" s="8">
        <f>LJ10/INDEX(exch_Rate_Data2,MATCH('Non-Food Items CMB'!$A10,Exch_regions1,0),MATCH('Non-Food Items CMB'!LJ$1,exch_month5,0))</f>
        <v>51.114845938375353</v>
      </c>
      <c r="LL10" s="8">
        <v>436687.5</v>
      </c>
      <c r="LM10" s="8">
        <f>LL10/INDEX(exch_Rate_Data3,MATCH('Non-Food Items CMB'!$A10,Exch_regions1,0),MATCH('Non-Food Items CMB'!LL$1,exch_month6,0))</f>
        <v>49.343220338983052</v>
      </c>
      <c r="LN10" s="41">
        <v>433875</v>
      </c>
      <c r="LO10" s="7">
        <f>LN10/INDEX(Exchange_rate4,MATCH('Non-Food Items CMB'!$A10,Exch_regions1,0),MATCH('Non-Food Items CMB'!LN$1,exch_month7,0))</f>
        <v>48.559037493005036</v>
      </c>
      <c r="LP10" s="7">
        <v>463250</v>
      </c>
      <c r="LQ10" s="7">
        <f>LP10/INDEX(Exchange_rate5,MATCH('Non-Food Items CMB'!$A10,Exch_regions1,0),MATCH('Non-Food Items CMB'!LP$1,exch_month8,0))</f>
        <v>48.891820580474935</v>
      </c>
      <c r="LR10" s="7">
        <v>465000</v>
      </c>
      <c r="LS10" s="7">
        <f>LR10/INDEX(Exchange_rate6,MATCH('Non-Food Items CMB'!$A10,Exch_regions1,0),MATCH('Non-Food Items CMB'!LR$1,exch_month9,0))</f>
        <v>48.037190082644628</v>
      </c>
      <c r="LT10" s="7">
        <v>465000</v>
      </c>
      <c r="LU10" s="7">
        <f>LT10/INDEX(Exchange_rate7,MATCH('Non-Food Items CMB'!$A10,Exch_regions1,0),MATCH('Non-Food Items CMB'!LT$1,exch_month10,0))</f>
        <v>45.644171779141104</v>
      </c>
      <c r="LV10" s="7">
        <v>439250</v>
      </c>
      <c r="LW10" s="7">
        <f>LV10/INDEX(exchange_rates8,MATCH('Non-Food Items CMB'!$A10,Exch_regions1,0),MATCH('Non-Food Items CMB'!LV$1,exch_month11,0))</f>
        <v>43.436341161928304</v>
      </c>
      <c r="LX10" s="7">
        <v>437650</v>
      </c>
      <c r="LY10" s="7">
        <f>LX10/INDEX(exchange_rates9,MATCH('Non-Food Items CMB'!$A10,Exch_regions1,0),MATCH('Non-Food Items CMB'!LX$1,exch_month12,0))</f>
        <v>43.765000000000001</v>
      </c>
      <c r="LZ10" s="7">
        <v>438150</v>
      </c>
      <c r="MA10" s="7">
        <f>LZ10/INDEX(exchange_rates10,MATCH('Non-Food Items CMB'!$A10,Exch_regions1,0),MATCH('Non-Food Items CMB'!LZ$1,exch_month13,0))</f>
        <v>43.597014925373138</v>
      </c>
      <c r="MB10" s="7">
        <v>438359.75</v>
      </c>
      <c r="MC10" s="7">
        <f>MB10/INDEX(exchange_rates11,MATCH('Non-Food Items CMB'!$A10,Exch_regions1,0),MATCH('Non-Food Items CMB'!MB$1,exch_month14,0))</f>
        <v>43.950245638660519</v>
      </c>
      <c r="MD10" s="7">
        <v>446750</v>
      </c>
      <c r="ME10" s="7">
        <f>MD10/INDEX(exchange_rates12,MATCH('Non-Food Items CMB'!$A10,Exch_regions1,0),MATCH('Non-Food Items CMB'!MD$1,exch_month15,0))</f>
        <v>44.674999999999997</v>
      </c>
      <c r="MF10" s="7">
        <v>449000</v>
      </c>
      <c r="MG10" s="7">
        <f>MF10/INDEX(exchange_rates13,MATCH('Non-Food Items CMB'!$A10,Exch_regions1,0),MATCH('Non-Food Items CMB'!MF$1,exch_month16,0))</f>
        <v>43.277108433734938</v>
      </c>
      <c r="MH10" s="7">
        <v>449468.75</v>
      </c>
      <c r="MI10" s="7">
        <f>MH10/INDEX(exchange_rates14,MATCH('Non-Food Items CMB'!$A10,Exch_regions1,0),MATCH('Non-Food Items CMB'!MH$1,exch_month17,0))</f>
        <v>43.374547647768395</v>
      </c>
      <c r="MJ10" s="7">
        <v>449000</v>
      </c>
      <c r="MK10" s="7">
        <f>MJ10/INDEX(exchange_rates15,MATCH('Non-Food Items CMB'!$A10,Exch_regions1,0),MATCH('Non-Food Items CMB'!MJ$1,exch_month18,0))</f>
        <v>42.761904761904759</v>
      </c>
      <c r="ML10" s="7">
        <v>450500</v>
      </c>
      <c r="MM10" s="7">
        <f>ML10/INDEX(exchange_rates16,MATCH('Non-Food Items CMB'!$A10,Exch_regions1,0),MATCH('Non-Food Items CMB'!ML$1,exch_month19,0))</f>
        <v>44.493827160493829</v>
      </c>
      <c r="MN10" s="7">
        <v>440750</v>
      </c>
      <c r="MO10" s="7">
        <f>MN10/INDEX(exchange_rates17,MATCH('Non-Food Items CMB'!$A10,Exch_regions1,0),MATCH('Non-Food Items CMB'!MN$1,exch_month20,0))</f>
        <v>44.075000000000003</v>
      </c>
      <c r="MP10" s="7">
        <v>450500</v>
      </c>
      <c r="MQ10" s="7">
        <f>MP10/INDEX(exchange_rates18,MATCH('Non-Food Items CMB'!$A10,Exch_regions1,0),MATCH('Non-Food Items CMB'!MP$1,exch_month21,0))</f>
        <v>45.05</v>
      </c>
      <c r="MR10" s="7">
        <v>449250</v>
      </c>
      <c r="MS10" s="7">
        <f>MR10/INDEX(exchange_rates19,MATCH('Non-Food Items CMB'!$A10,Exch_regions1,0),MATCH('Non-Food Items CMB'!MR$1,exch_month22,0))</f>
        <v>43.829268292682926</v>
      </c>
      <c r="MT10" s="40">
        <f t="shared" si="73"/>
        <v>372730</v>
      </c>
      <c r="MU10" s="40">
        <f t="shared" si="73"/>
        <v>41.471588342467655</v>
      </c>
      <c r="MW10" s="6"/>
      <c r="MX10" s="37"/>
    </row>
    <row r="11" spans="1:362" ht="14.5" x14ac:dyDescent="0.35">
      <c r="A11" s="14" t="s">
        <v>7</v>
      </c>
      <c r="B11" s="7">
        <v>259650</v>
      </c>
      <c r="C11" s="8">
        <f t="shared" si="0"/>
        <v>46.366071428571431</v>
      </c>
      <c r="D11" s="7">
        <v>263775</v>
      </c>
      <c r="E11" s="8">
        <f t="shared" si="1"/>
        <v>48.288329519450798</v>
      </c>
      <c r="F11" s="7">
        <v>299952.5</v>
      </c>
      <c r="G11" s="8">
        <f t="shared" si="2"/>
        <v>57.544844124700241</v>
      </c>
      <c r="H11" s="7">
        <v>306387.5</v>
      </c>
      <c r="I11" s="8">
        <f t="shared" si="3"/>
        <v>50.538144329896909</v>
      </c>
      <c r="J11" s="7">
        <v>257950</v>
      </c>
      <c r="K11" s="8">
        <f t="shared" si="4"/>
        <v>41.645140458508237</v>
      </c>
      <c r="L11" s="7">
        <v>248556.25</v>
      </c>
      <c r="M11" s="8">
        <f t="shared" si="5"/>
        <v>41.774159663865547</v>
      </c>
      <c r="N11" s="7">
        <v>244906.25</v>
      </c>
      <c r="O11" s="8">
        <f t="shared" si="6"/>
        <v>41.953961456102782</v>
      </c>
      <c r="P11" s="7">
        <v>250131.25</v>
      </c>
      <c r="Q11" s="8">
        <f t="shared" si="7"/>
        <v>43.501086956521739</v>
      </c>
      <c r="R11" s="7">
        <v>249127.5</v>
      </c>
      <c r="S11" s="8">
        <f t="shared" si="8"/>
        <v>43.996026490066228</v>
      </c>
      <c r="T11" s="7">
        <v>253890</v>
      </c>
      <c r="U11" s="8">
        <f t="shared" si="9"/>
        <v>47.678873239436619</v>
      </c>
      <c r="V11" s="7">
        <v>259965</v>
      </c>
      <c r="W11" s="8">
        <f t="shared" si="10"/>
        <v>45.456373491869208</v>
      </c>
      <c r="X11" s="7">
        <v>262583.75</v>
      </c>
      <c r="Y11" s="8">
        <f t="shared" si="11"/>
        <v>44.676095278604848</v>
      </c>
      <c r="Z11" s="7">
        <v>268567.5</v>
      </c>
      <c r="AA11" s="8">
        <f t="shared" si="12"/>
        <v>45.042767295597486</v>
      </c>
      <c r="AB11" s="7">
        <v>272587.5</v>
      </c>
      <c r="AC11" s="8">
        <f t="shared" si="13"/>
        <v>45.152807685936722</v>
      </c>
      <c r="AD11" s="7">
        <v>280777.5</v>
      </c>
      <c r="AE11" s="8">
        <f t="shared" si="14"/>
        <v>45.039701636188646</v>
      </c>
      <c r="AF11" s="7">
        <v>268067.5</v>
      </c>
      <c r="AG11" s="8">
        <f t="shared" si="15"/>
        <v>41.241153846153843</v>
      </c>
      <c r="AH11" s="7">
        <v>252565</v>
      </c>
      <c r="AI11" s="8">
        <f t="shared" si="16"/>
        <v>38.013997591812164</v>
      </c>
      <c r="AJ11" s="7">
        <v>261712.5</v>
      </c>
      <c r="AK11" s="8">
        <f t="shared" si="17"/>
        <v>39.134579439252335</v>
      </c>
      <c r="AL11" s="7">
        <v>268065</v>
      </c>
      <c r="AM11" s="8">
        <f t="shared" si="18"/>
        <v>40.847999999999999</v>
      </c>
      <c r="AN11" s="7">
        <v>264940</v>
      </c>
      <c r="AO11" s="8">
        <f t="shared" si="19"/>
        <v>40.218595825426945</v>
      </c>
      <c r="AP11" s="7">
        <v>260752.5</v>
      </c>
      <c r="AQ11" s="8">
        <f t="shared" si="20"/>
        <v>41.225691699604745</v>
      </c>
      <c r="AR11" s="7">
        <v>266605</v>
      </c>
      <c r="AS11" s="8">
        <f t="shared" si="21"/>
        <v>42.184335443037973</v>
      </c>
      <c r="AT11" s="7">
        <v>273577.5</v>
      </c>
      <c r="AU11" s="8">
        <f t="shared" si="22"/>
        <v>41.608745247148292</v>
      </c>
      <c r="AV11" s="7">
        <v>284055</v>
      </c>
      <c r="AW11" s="8">
        <f t="shared" si="23"/>
        <v>42.957277882797733</v>
      </c>
      <c r="AX11" s="7">
        <v>289755</v>
      </c>
      <c r="AY11" s="8">
        <f t="shared" si="24"/>
        <v>43.408988764044942</v>
      </c>
      <c r="AZ11" s="7">
        <v>284942.5</v>
      </c>
      <c r="BA11" s="8">
        <f t="shared" si="25"/>
        <v>42.487512115112203</v>
      </c>
      <c r="BB11" s="7">
        <v>291611.25</v>
      </c>
      <c r="BC11" s="8">
        <f t="shared" si="26"/>
        <v>42.262500000000003</v>
      </c>
      <c r="BD11" s="7">
        <v>277205</v>
      </c>
      <c r="BE11" s="8">
        <f t="shared" si="27"/>
        <v>39.814003590664271</v>
      </c>
      <c r="BF11" s="7">
        <v>270880</v>
      </c>
      <c r="BG11" s="8">
        <f t="shared" si="28"/>
        <v>39.472495446265938</v>
      </c>
      <c r="BH11" s="7">
        <v>272575</v>
      </c>
      <c r="BI11" s="8">
        <f t="shared" si="29"/>
        <v>39.647272727272728</v>
      </c>
      <c r="BJ11" s="7">
        <v>271590</v>
      </c>
      <c r="BK11" s="8">
        <f t="shared" si="30"/>
        <v>39.822580645161288</v>
      </c>
      <c r="BL11" s="7">
        <v>271721.25</v>
      </c>
      <c r="BM11" s="8">
        <f t="shared" si="31"/>
        <v>40.180591497227354</v>
      </c>
      <c r="BN11" s="7">
        <v>275350</v>
      </c>
      <c r="BO11" s="8">
        <f t="shared" si="32"/>
        <v>41.703900037864443</v>
      </c>
      <c r="BP11" s="7">
        <v>276215</v>
      </c>
      <c r="BQ11" s="8">
        <f t="shared" si="33"/>
        <v>42.250860420650099</v>
      </c>
      <c r="BR11" s="7">
        <v>275815</v>
      </c>
      <c r="BS11" s="8">
        <f t="shared" si="34"/>
        <v>41.949049429657798</v>
      </c>
      <c r="BT11" s="7">
        <v>281515</v>
      </c>
      <c r="BU11" s="8">
        <f t="shared" si="35"/>
        <v>42.26951951951952</v>
      </c>
      <c r="BV11" s="7">
        <v>298230</v>
      </c>
      <c r="BW11" s="8">
        <f t="shared" si="36"/>
        <v>43.537226277372262</v>
      </c>
      <c r="BX11" s="7">
        <v>289305</v>
      </c>
      <c r="BY11" s="8">
        <f t="shared" si="37"/>
        <v>42.623204419889504</v>
      </c>
      <c r="BZ11" s="7">
        <v>298025</v>
      </c>
      <c r="CA11" s="8">
        <f t="shared" si="38"/>
        <v>43.19202898550725</v>
      </c>
      <c r="CB11" s="7">
        <v>288648.75</v>
      </c>
      <c r="CC11" s="8">
        <f t="shared" si="39"/>
        <v>41.833152173913042</v>
      </c>
      <c r="CD11" s="7">
        <v>299065</v>
      </c>
      <c r="CE11" s="8">
        <f t="shared" si="40"/>
        <v>43.342753623188408</v>
      </c>
      <c r="CF11" s="7">
        <v>292165</v>
      </c>
      <c r="CG11" s="8">
        <f t="shared" si="41"/>
        <v>42.342753623188408</v>
      </c>
      <c r="CH11" s="7">
        <v>292258.75</v>
      </c>
      <c r="CI11" s="8">
        <f t="shared" si="42"/>
        <v>42.356340579710142</v>
      </c>
      <c r="CJ11" s="7">
        <v>292165</v>
      </c>
      <c r="CK11" s="8">
        <f t="shared" si="43"/>
        <v>42.342753623188408</v>
      </c>
      <c r="CL11" s="7">
        <v>292590</v>
      </c>
      <c r="CM11" s="8">
        <f t="shared" si="44"/>
        <v>42.404347826086955</v>
      </c>
      <c r="CN11" s="7">
        <v>291865</v>
      </c>
      <c r="CO11" s="8">
        <f t="shared" si="45"/>
        <v>42.070630630630632</v>
      </c>
      <c r="CP11" s="7">
        <v>298280</v>
      </c>
      <c r="CQ11" s="8">
        <f t="shared" si="46"/>
        <v>42.309219858156027</v>
      </c>
      <c r="CR11" s="7">
        <v>292800</v>
      </c>
      <c r="CS11" s="8">
        <f t="shared" si="47"/>
        <v>41.768901569186873</v>
      </c>
      <c r="CT11" s="7">
        <v>297980</v>
      </c>
      <c r="CU11" s="8">
        <f t="shared" si="48"/>
        <v>42.492691622103386</v>
      </c>
      <c r="CV11" s="7">
        <v>302550</v>
      </c>
      <c r="CW11" s="8">
        <f t="shared" si="49"/>
        <v>42.612676056338032</v>
      </c>
      <c r="CX11" s="7">
        <v>293680</v>
      </c>
      <c r="CY11" s="8">
        <f t="shared" si="50"/>
        <v>41.656737588652483</v>
      </c>
      <c r="CZ11" s="7">
        <v>287515</v>
      </c>
      <c r="DA11" s="8">
        <f t="shared" si="51"/>
        <v>39.657241379310342</v>
      </c>
      <c r="DB11" s="7">
        <v>298625</v>
      </c>
      <c r="DC11" s="8">
        <f t="shared" si="52"/>
        <v>41.260794473229709</v>
      </c>
      <c r="DD11" s="7">
        <v>283630</v>
      </c>
      <c r="DE11" s="8">
        <f t="shared" si="53"/>
        <v>37.81733333333333</v>
      </c>
      <c r="DF11" s="7">
        <v>296527.5</v>
      </c>
      <c r="DG11" s="8">
        <f t="shared" si="54"/>
        <v>40.550769230769234</v>
      </c>
      <c r="DH11" s="7">
        <v>301925</v>
      </c>
      <c r="DI11" s="8">
        <f t="shared" si="55"/>
        <v>41.359589041095887</v>
      </c>
      <c r="DJ11" s="7">
        <v>296425</v>
      </c>
      <c r="DK11" s="8">
        <f t="shared" si="56"/>
        <v>39.523333333333333</v>
      </c>
      <c r="DL11" s="7">
        <v>306555</v>
      </c>
      <c r="DM11" s="8">
        <f t="shared" si="57"/>
        <v>40.874000000000002</v>
      </c>
      <c r="DN11" s="7">
        <v>311315</v>
      </c>
      <c r="DO11" s="8">
        <f t="shared" si="58"/>
        <v>40.364991896272286</v>
      </c>
      <c r="DP11" s="7">
        <v>309815</v>
      </c>
      <c r="DQ11" s="8">
        <f t="shared" si="59"/>
        <v>40.235714285714288</v>
      </c>
      <c r="DR11" s="7">
        <v>312433.75</v>
      </c>
      <c r="DS11" s="8">
        <f t="shared" si="60"/>
        <v>44.553832442067737</v>
      </c>
      <c r="DT11" s="7">
        <v>325000</v>
      </c>
      <c r="DU11" s="8">
        <f t="shared" si="61"/>
        <v>47.10144927536232</v>
      </c>
      <c r="DV11" s="7">
        <v>324255</v>
      </c>
      <c r="DW11" s="8">
        <f t="shared" si="62"/>
        <v>45.192334494773519</v>
      </c>
      <c r="DX11" s="7">
        <v>325775</v>
      </c>
      <c r="DY11" s="8">
        <f t="shared" si="63"/>
        <v>45.722807017543857</v>
      </c>
      <c r="DZ11" s="7">
        <v>325725</v>
      </c>
      <c r="EA11" s="8">
        <f t="shared" si="64"/>
        <v>44.467576791808874</v>
      </c>
      <c r="EB11" s="7">
        <v>302410</v>
      </c>
      <c r="EC11" s="8">
        <f t="shared" si="65"/>
        <v>40.797301854974705</v>
      </c>
      <c r="ED11" s="7">
        <v>303800</v>
      </c>
      <c r="EE11" s="8">
        <f t="shared" si="66"/>
        <v>40.778523489932887</v>
      </c>
      <c r="EF11" s="7">
        <v>305300</v>
      </c>
      <c r="EG11" s="8">
        <f t="shared" si="67"/>
        <v>40.706666666666663</v>
      </c>
      <c r="EH11" s="7">
        <v>304925</v>
      </c>
      <c r="EI11" s="8">
        <f t="shared" si="68"/>
        <v>40.656666666666666</v>
      </c>
      <c r="EJ11" s="7">
        <v>318740</v>
      </c>
      <c r="EK11" s="8">
        <f t="shared" si="69"/>
        <v>42.077887788778881</v>
      </c>
      <c r="EL11" s="7">
        <v>316240</v>
      </c>
      <c r="EM11" s="8">
        <f t="shared" si="70"/>
        <v>41.747854785478545</v>
      </c>
      <c r="EN11" s="7">
        <v>371017.5</v>
      </c>
      <c r="EO11" s="8">
        <f t="shared" si="71"/>
        <v>47.03866877971474</v>
      </c>
      <c r="EP11" s="7">
        <v>304415</v>
      </c>
      <c r="EQ11" s="8">
        <f t="array" ref="EQ11">EP11/INDEX(Exch_rates,MATCH($A11,Exch_regions2,0),MATCH(EP$1,Exch_months2,0))</f>
        <v>39.857937806873977</v>
      </c>
      <c r="ER11" s="7">
        <v>315080</v>
      </c>
      <c r="ES11" s="8">
        <f t="array" ref="ES11">ER11/INDEX(Exch_rates,MATCH($A11,Exch_regions2,0),MATCH(ER$1,Exch_months2,0))</f>
        <v>44.221754385964914</v>
      </c>
      <c r="ET11" s="7">
        <v>316500</v>
      </c>
      <c r="EU11" s="8">
        <f t="array" ref="EU11">ET11/INDEX(Exch_rates,MATCH($A11,Exch_regions2,0),MATCH(ET$1,Exch_months2,0))</f>
        <v>38.24773413897281</v>
      </c>
      <c r="EV11" s="7">
        <v>320915</v>
      </c>
      <c r="EW11" s="8">
        <f t="array" ref="EW11">EV11/INDEX(Exch_rates,MATCH($A11,Exch_regions2,0),MATCH(EV$1,Exch_months2,0))</f>
        <v>37.424489795918369</v>
      </c>
      <c r="EX11" s="7">
        <v>315890</v>
      </c>
      <c r="EY11" s="8">
        <f t="array" ref="EY11">EX11/INDEX(Exch_rates,MATCH($A11,Exch_regions2,0),MATCH(EX$1,Exch_months2,0))</f>
        <v>36.143020594965677</v>
      </c>
      <c r="EZ11" s="7">
        <v>317115</v>
      </c>
      <c r="FA11" s="8">
        <f t="array" ref="FA11">EZ11/INDEX(Exch_rates,MATCH($A11,Exch_regions2,0),MATCH(EZ$1,Exch_months2,0))</f>
        <v>35.531092436974788</v>
      </c>
      <c r="FB11" s="7">
        <v>319902.5</v>
      </c>
      <c r="FC11" s="8">
        <f t="array" ref="FC11">FB11/INDEX(Exch_rates,MATCH($A11,Exch_regions2,0),MATCH(FB$1,Exch_months2,0))</f>
        <v>33.497643979057592</v>
      </c>
      <c r="FD11" s="7">
        <v>320040</v>
      </c>
      <c r="FE11" s="8">
        <f t="array" ref="FE11">FD11/INDEX(Exch_rates,MATCH($A11,Exch_regions2,0),MATCH(FD$1,Exch_months2,0))</f>
        <v>33.512041884816753</v>
      </c>
      <c r="FF11" s="7">
        <v>328500</v>
      </c>
      <c r="FG11" s="8">
        <f t="array" ref="FG11">FF11/INDEX(Exch_rates,MATCH($A11,Exch_regions2,0),MATCH(FF$1,Exch_months2,0))</f>
        <v>33.588957055214721</v>
      </c>
      <c r="FH11" s="7">
        <v>333455</v>
      </c>
      <c r="FI11" s="8">
        <f t="array" ref="FI11">FH11/INDEX(Exch_rates,MATCH($A11,Exch_regions2,0),MATCH(FH$1,Exch_months2,0))</f>
        <v>33.412324649298597</v>
      </c>
      <c r="FJ11" s="7">
        <v>339375</v>
      </c>
      <c r="FK11" s="8">
        <f t="array" ref="FK11">FJ11/INDEX(Exch_rates,MATCH($A11,Exch_regions2,0),MATCH(FJ$1,Exch_months2,0))</f>
        <v>33.9375</v>
      </c>
      <c r="FL11" s="7">
        <v>319830</v>
      </c>
      <c r="FM11" s="8">
        <f t="array" ref="FM11">FL11/INDEX(Exch_rates,MATCH($A11,Exch_regions2,0),MATCH(FL$1,Exch_months2,0))</f>
        <v>31.903241895261846</v>
      </c>
      <c r="FN11" s="7">
        <v>336540</v>
      </c>
      <c r="FO11" s="8">
        <f t="array" ref="FO11">FN11/INDEX(Exch_rates,MATCH($A11,Exch_regions2,0),MATCH(FN$1,Exch_months2,0))</f>
        <v>33.654000000000003</v>
      </c>
      <c r="FP11" s="7">
        <v>337540</v>
      </c>
      <c r="FQ11" s="8">
        <f t="array" ref="FQ11">FP11/INDEX(Exch_rates,MATCH($A11,Exch_regions2,0),MATCH(FP$1,Exch_months2,0))</f>
        <v>33.753999999999998</v>
      </c>
      <c r="FR11" s="7">
        <v>344205</v>
      </c>
      <c r="FS11" s="8">
        <f t="array" ref="FS11">FR11/INDEX(Exch_rates,MATCH($A11,Exch_regions2,0),MATCH(FR$1,Exch_months2,0))</f>
        <v>32.85966587112172</v>
      </c>
      <c r="FT11" s="7">
        <v>350275</v>
      </c>
      <c r="FU11" s="8">
        <f t="array" ref="FU11">FT11/INDEX(Exch_rates,MATCH($A11,Exch_regions2,0),MATCH(FT$1,Exch_months2,0))</f>
        <v>33.68028846153846</v>
      </c>
      <c r="FV11" s="7">
        <v>347205</v>
      </c>
      <c r="FW11" s="8">
        <f t="array" ref="FW11">FV11/INDEX(Exch_rates,MATCH($A11,Exch_regions2,0),MATCH(FV$1,Exch_months2,0))</f>
        <v>35.360525511762908</v>
      </c>
      <c r="FX11" s="7">
        <v>348930</v>
      </c>
      <c r="FY11" s="8">
        <f t="array" ref="FY11">FX11/INDEX(Exch_rates,MATCH($A11,Exch_regions2,0),MATCH(FX$1,Exch_months2,0))</f>
        <v>35.11245283018868</v>
      </c>
      <c r="FZ11" s="7">
        <v>349700</v>
      </c>
      <c r="GA11" s="8">
        <f t="array" ref="GA11">FZ11/INDEX(Exch_rates,MATCH($A11,Exch_regions2,0),MATCH(FZ$1,Exch_months2,0))</f>
        <v>34.865403788634097</v>
      </c>
      <c r="GB11" s="7">
        <v>352400</v>
      </c>
      <c r="GC11" s="8">
        <f t="array" ref="GC11">GB11/INDEX(Exch_rates,MATCH($A11,Exch_regions2,0),MATCH(GB$1,Exch_months2,0))</f>
        <v>35.551071878940732</v>
      </c>
      <c r="GD11" s="7">
        <v>337625</v>
      </c>
      <c r="GE11" s="8">
        <f t="array" ref="GE11">GD11/INDEX(Exch_rates,MATCH($A11,Exch_regions2,0),MATCH(GD$1,Exch_months2,0))</f>
        <v>34.233206590621037</v>
      </c>
      <c r="GF11" s="7">
        <v>332540</v>
      </c>
      <c r="GG11" s="8">
        <f t="array" ref="GG11">GF11/INDEX(Exch_rates,MATCH($A11,Exch_regions2,0),MATCH(GF$1,Exch_months2,0))</f>
        <v>33.471565173628584</v>
      </c>
      <c r="GH11" s="7">
        <v>326375</v>
      </c>
      <c r="GI11" s="8">
        <f t="array" ref="GI11">GH11/INDEX(Exch_rates,MATCH($A11,Exch_regions2,0),MATCH(GH$1,Exch_months2,0))</f>
        <v>32.904022582921662</v>
      </c>
      <c r="GJ11" s="7">
        <v>325375</v>
      </c>
      <c r="GK11" s="8">
        <f t="array" ref="GK11">GJ11/INDEX(Exch_rates,MATCH($A11,Exch_regions2,0),MATCH(GJ$1,Exch_months2,0))</f>
        <v>33.717616580310882</v>
      </c>
      <c r="GL11" s="7">
        <v>341750</v>
      </c>
      <c r="GM11" s="8">
        <f t="array" ref="GM11">GL11/INDEX(Exch_rates,MATCH($A11,Exch_regions2,0),MATCH(GL$1,Exch_months2,0))</f>
        <v>34.695431472081218</v>
      </c>
      <c r="GN11" s="7">
        <v>341750</v>
      </c>
      <c r="GO11" s="8">
        <f t="array" ref="GO11">GN11/INDEX(Exch_rates,MATCH($A11,Exch_regions2,0),MATCH(GN$1,Exch_months2,0))</f>
        <v>34.695431472081218</v>
      </c>
      <c r="GP11" s="7">
        <v>350155</v>
      </c>
      <c r="GQ11" s="8">
        <f t="array" ref="GQ11">GP11/INDEX(Exch_rates,MATCH($A11,Exch_regions2,0),MATCH(GP$1,Exch_months2,0))</f>
        <v>37.55013404825737</v>
      </c>
      <c r="GR11" s="7">
        <v>337665</v>
      </c>
      <c r="GS11" s="8">
        <f t="array" ref="GS11">GR11/INDEX(Exch_rates,MATCH($A11,Exch_regions2,0),MATCH(GR$1,Exch_months2,0))</f>
        <v>38.371022727272724</v>
      </c>
      <c r="GT11" s="7">
        <v>342040</v>
      </c>
      <c r="GU11" s="8">
        <f t="array" ref="GU11">GT11/INDEX(Exch_rates,MATCH($A11,Exch_regions2,0),MATCH(GT$1,Exch_months2,0))</f>
        <v>41.334138972809669</v>
      </c>
      <c r="GV11" s="7">
        <v>327375</v>
      </c>
      <c r="GW11" s="8">
        <f t="array" ref="GW11">GV11/INDEX(Exch_rates,MATCH($A11,Exch_regions2,0),MATCH(GV$1,Exch_months2,0))</f>
        <v>39.234779482262702</v>
      </c>
      <c r="GX11" s="7">
        <v>334340</v>
      </c>
      <c r="GY11" s="8">
        <f t="array" ref="GY11">GX11/INDEX(Exch_rates,MATCH($A11,Exch_regions2,0),MATCH(GX$1,Exch_months2,0))</f>
        <v>40.064709406830438</v>
      </c>
      <c r="GZ11" s="7">
        <v>339040</v>
      </c>
      <c r="HA11" s="8">
        <f t="array" ref="HA11">GZ11/INDEX(Exch_rates,MATCH($A11,Exch_regions2,0),MATCH(GZ$1,Exch_months2,0))</f>
        <v>40.170616113744074</v>
      </c>
      <c r="HB11" s="7">
        <v>335750</v>
      </c>
      <c r="HC11" s="8">
        <f t="array" ref="HC11">HB11/INDEX(Exch_rates,MATCH($A11,Exch_regions2,0),MATCH(HB$1,Exch_months2,0))</f>
        <v>39.970238095238095</v>
      </c>
      <c r="HD11" s="7">
        <v>338205</v>
      </c>
      <c r="HE11" s="8">
        <f t="array" ref="HE11">HD11/INDEX(Exch_rates,MATCH($A11,Exch_regions2,0),MATCH(HD$1,Exch_months2,0))</f>
        <v>40.50359281437126</v>
      </c>
      <c r="HF11" s="7">
        <v>323002.5</v>
      </c>
      <c r="HG11" s="8">
        <f t="array" ref="HG11">HF11/INDEX(Exch_rates,MATCH($A11,Exch_regions2,0),MATCH(HF$1,Exch_months2,0))</f>
        <v>38.738606380426958</v>
      </c>
      <c r="HH11" s="7">
        <v>312205</v>
      </c>
      <c r="HI11" s="8">
        <f t="array" ref="HI11">HH11/INDEX(Exch_rates,MATCH($A11,Exch_regions2,0),MATCH(HH$1,Exch_months2,0))</f>
        <v>37.140732809897692</v>
      </c>
      <c r="HJ11" s="7">
        <v>312205</v>
      </c>
      <c r="HK11" s="8">
        <f t="array" ref="HK11">HJ11/INDEX(Exch_rates,MATCH($A11,Exch_regions2,0),MATCH(HJ$1,Exch_months2,0))</f>
        <v>36.784094256259202</v>
      </c>
      <c r="HL11" s="7">
        <v>312205</v>
      </c>
      <c r="HM11" s="8">
        <f t="array" ref="HM11">HL11/INDEX(Exch_rates,MATCH($A11,Exch_regions2,0),MATCH(HL$1,Exch_months2,0))</f>
        <v>36.729999999999997</v>
      </c>
      <c r="HN11" s="8">
        <v>319705</v>
      </c>
      <c r="HO11" s="8">
        <f t="array" ref="HO11">HN11/INDEX(Exch_rates,MATCH($A11,Exch_regions2,0),MATCH(HN$1,Exch_months2,0))</f>
        <v>37.890962962962966</v>
      </c>
      <c r="HP11" s="8">
        <v>320656.25</v>
      </c>
      <c r="HQ11" s="8">
        <f t="array" ref="HQ11">HP11/INDEX(Exch_rates,MATCH($A11,Exch_regions2,0),MATCH(HP$1,Exch_months2,0))</f>
        <v>37.891432791728214</v>
      </c>
      <c r="HR11" s="8">
        <v>327168.75</v>
      </c>
      <c r="HS11" s="8">
        <f t="array" ref="HS11">HR11/INDEX(Exch_rates,MATCH($A11,Exch_regions2,0),MATCH(HR$1,Exch_months2,0))</f>
        <v>38.757181780489248</v>
      </c>
      <c r="HT11" s="8">
        <v>333315</v>
      </c>
      <c r="HU11" s="8">
        <f t="array" ref="HU11">HT11/INDEX(Exch_rates,MATCH($A11,Exch_regions2,0),MATCH(HT$1,Exch_months2,0))</f>
        <v>39.19047619047619</v>
      </c>
      <c r="HV11" s="8">
        <v>341265</v>
      </c>
      <c r="HW11" s="8">
        <f t="array" ref="HW11">HV11/INDEX(Exch_rates,MATCH($A11,Exch_regions2,0),MATCH(HV$1,Exch_months2,0))</f>
        <v>40.059279258128889</v>
      </c>
      <c r="HX11" s="8">
        <v>336505</v>
      </c>
      <c r="HY11" s="8">
        <f t="array" ref="HY11">HX11/INDEX(Exch_rates,MATCH($A11,Exch_regions2,0),MATCH(HX$1,Exch_months2,0))</f>
        <v>39.357309941520469</v>
      </c>
      <c r="HZ11" s="8">
        <v>340381.25</v>
      </c>
      <c r="IA11" s="8">
        <f t="array" ref="IA11">HZ11/INDEX(Exch_rates,MATCH($A11,Exch_regions2,0),MATCH(HZ$1,Exch_months2,0))</f>
        <v>39.579215116279073</v>
      </c>
      <c r="IB11" s="8">
        <v>350194.75</v>
      </c>
      <c r="IC11" s="8">
        <f t="array" ref="IC11">IB11/INDEX(Exch_rates,MATCH($A11,Exch_regions2,0),MATCH(IB$1,Exch_months2,0))</f>
        <v>40.680112679328573</v>
      </c>
      <c r="ID11" s="8">
        <v>346111.25</v>
      </c>
      <c r="IE11" s="8">
        <f t="array" ref="IE11">ID11/INDEX(Exch_rates,MATCH($A11,Exch_regions2,0),MATCH(ID$1,Exch_months2,0))</f>
        <v>40.480847953216376</v>
      </c>
      <c r="IF11" s="8">
        <v>344230</v>
      </c>
      <c r="IG11" s="8">
        <f t="array" ref="IG11">IF11/INDEX(Exch_rates,MATCH($A11,Exch_regions2,0),MATCH(IF$1,Exch_months2,0))</f>
        <v>40.20204379562044</v>
      </c>
      <c r="IH11" s="8">
        <v>343635.25</v>
      </c>
      <c r="II11" s="8">
        <f t="array" ref="II11">IH11/INDEX(Exch_rates,MATCH($A11,Exch_regions2,0),MATCH(IH$1,Exch_months2,0))</f>
        <v>40.19125730994152</v>
      </c>
      <c r="IJ11" s="8">
        <v>334852.5</v>
      </c>
      <c r="IK11" s="8">
        <f t="array" ref="IK11">IJ11/INDEX(Exch_rates,MATCH($A11,Exch_regions2,0),MATCH(IJ$1,Exch_months2,0))</f>
        <v>39.295018482661504</v>
      </c>
      <c r="IL11" s="8">
        <v>345980</v>
      </c>
      <c r="IM11" s="8">
        <f t="array" ref="IM11">IL11/INDEX(Exch_rates,MATCH($A11,Exch_regions2,0),MATCH(IL$1,Exch_months2,0))</f>
        <v>40.579404175463289</v>
      </c>
      <c r="IN11" s="8">
        <v>360048.75</v>
      </c>
      <c r="IO11" s="8">
        <f t="array" ref="IO11">IN11/INDEX(Exch_rates,MATCH($A11,Exch_regions2,0),MATCH(IN$1,Exch_months2,0))</f>
        <v>42.358676470588236</v>
      </c>
      <c r="IP11" s="8">
        <v>356600</v>
      </c>
      <c r="IQ11" s="8">
        <f t="array" ref="IQ11">IP11/INDEX(Exch_rates,MATCH($A11,Exch_regions2,0),MATCH(IP$1,Exch_months2,0))</f>
        <v>41.928277483833043</v>
      </c>
      <c r="IR11" s="8">
        <v>357856.25</v>
      </c>
      <c r="IS11" s="8">
        <f t="array" ref="IS11">IR11/INDEX(Exch_rates,MATCH($A11,Exch_regions2,0),MATCH(IR$1,Exch_months2,0))</f>
        <v>42.038913362701912</v>
      </c>
      <c r="IT11" s="8">
        <v>353456.75</v>
      </c>
      <c r="IU11" s="8">
        <f t="array" ref="IU11">IT11/INDEX(Exch_rates,MATCH($A11,Exch_regions2,0),MATCH(IT$1,Exch_months2,0))</f>
        <v>41.339970760233918</v>
      </c>
      <c r="IV11" s="34">
        <v>400480</v>
      </c>
      <c r="IW11" s="8">
        <f t="array" ref="IW11">IV11/INDEX(Exch_rates,MATCH($A11,Exch_regions2,0),MATCH(IV$1,Exch_months2,0))</f>
        <v>46.839766081871346</v>
      </c>
      <c r="IX11" s="8">
        <v>386480</v>
      </c>
      <c r="IY11" s="8">
        <f t="array" ref="IY11">IX11/INDEX(Exch_rates,MATCH($A11,Exch_regions2,0),MATCH(IX$1,Exch_months2,0))</f>
        <v>45.268521229868227</v>
      </c>
      <c r="IZ11" s="8">
        <v>353012.5</v>
      </c>
      <c r="JA11" s="8">
        <f t="array" ref="JA11">IZ11/INDEX(Exch_rates,MATCH($A11,Exch_regions2,0),MATCH(IZ$1,Exch_months2,0))</f>
        <v>41.288011695906434</v>
      </c>
      <c r="JB11" s="8">
        <v>353900</v>
      </c>
      <c r="JC11" s="8">
        <f t="array" ref="JC11">JB11/INDEX(Exch_rates,MATCH($A11,Exch_regions2,0),MATCH(JB$1,Exch_months2,0))</f>
        <v>41.34345794392523</v>
      </c>
      <c r="JD11" s="8">
        <v>354980</v>
      </c>
      <c r="JE11" s="8">
        <f t="array" ref="JE11">JD11/INDEX(Exch_rates,MATCH($A11,Exch_regions2,0),MATCH(JD$1,Exch_months2,0))</f>
        <v>41.339233725398856</v>
      </c>
      <c r="JF11" s="8">
        <v>370305</v>
      </c>
      <c r="JG11" s="8">
        <f t="array" ref="JG11">JF11/INDEX(Exch_rates,MATCH($A11,Exch_regions2,0),MATCH(JF$1,Exch_months2,0))</f>
        <v>43.05872093023256</v>
      </c>
      <c r="JH11" s="8">
        <v>383231.25</v>
      </c>
      <c r="JI11" s="8">
        <f t="array" ref="JI11">JH11/INDEX(Exch_rates,MATCH($A11,Exch_regions2,0),MATCH(JH$1,Exch_months2,0))</f>
        <v>44.756934306569342</v>
      </c>
      <c r="JJ11" s="8">
        <v>410355</v>
      </c>
      <c r="JK11" s="8">
        <f t="array" ref="JK11">JJ11/INDEX(Exch_rates,MATCH($A11,Exch_regions2,0),MATCH(JJ$1,Exch_months2,0))</f>
        <v>47.994736842105262</v>
      </c>
      <c r="JL11" s="8">
        <v>399650</v>
      </c>
      <c r="JM11" s="8">
        <f t="array" ref="JM11">JL11/INDEX(Exch_rates,MATCH($A11,Exch_regions2,0),MATCH(JL$1,Exch_months2,0))</f>
        <v>46.538573508005825</v>
      </c>
      <c r="JN11" s="8">
        <v>404925</v>
      </c>
      <c r="JO11" s="8">
        <f t="array" ref="JO11">JN11/INDEX(Exch_rates,MATCH($A11,Exch_regions2,0),MATCH(JN$1,Exch_months2,0))</f>
        <v>47.526408450704224</v>
      </c>
      <c r="JP11" s="8">
        <v>426508.75</v>
      </c>
      <c r="JQ11" s="8">
        <f t="array" ref="JQ11">JP11/INDEX(Exch_rates,MATCH($A11,Exch_regions2,0),MATCH(JP$1,Exch_months2,0))</f>
        <v>49.666229985443962</v>
      </c>
      <c r="JR11" s="8">
        <v>438971.25</v>
      </c>
      <c r="JS11" s="8">
        <f t="array" ref="JS11">JR11/INDEX(Exch_rates,MATCH($A11,Exch_regions2,0),MATCH(JR$1,Exch_months2,0))</f>
        <v>50.969085631349785</v>
      </c>
      <c r="JT11" s="8">
        <v>456125</v>
      </c>
      <c r="JU11" s="8">
        <f t="array" ref="JU11">JT11/INDEX(Exch_rates,MATCH($A11,Exch_regions2,0),MATCH(JT$1,Exch_months2,0))</f>
        <v>53.661764705882355</v>
      </c>
      <c r="JV11" s="8">
        <v>455980</v>
      </c>
      <c r="JW11" s="8">
        <f t="array" ref="JW11">JV11/INDEX(Exch_rates,MATCH($A11,Exch_regions2,0),MATCH(JV$1,Exch_months2,0))</f>
        <v>53.020930232558136</v>
      </c>
      <c r="JX11" s="8">
        <v>468835</v>
      </c>
      <c r="JY11" s="8">
        <f t="array" ref="JY11">JX11/INDEX(Exch_rates,MATCH($A11,Exch_regions2,0),MATCH(JX$1,Exch_months2,0))</f>
        <v>54.515697674418604</v>
      </c>
      <c r="JZ11" s="8">
        <v>470835</v>
      </c>
      <c r="KA11" s="8">
        <f t="array" ref="KA11">JZ11/INDEX(Exch_rates,MATCH($A11,Exch_regions2,0),MATCH(JZ$1,Exch_months2,0))</f>
        <v>55.392352941176469</v>
      </c>
      <c r="KB11" s="8">
        <v>454352.5</v>
      </c>
      <c r="KC11" s="8">
        <f t="array" ref="KC11">KB11/INDEX(Exch_rates,MATCH($A11,Exch_regions2,0),MATCH(KB$1,Exch_months2,0))</f>
        <v>52.908588064046576</v>
      </c>
      <c r="KD11" s="8">
        <v>458915</v>
      </c>
      <c r="KE11" s="8">
        <f t="array" ref="KE11">KD11/INDEX(Exch_rates,MATCH($A11,Exch_regions2,0),MATCH(KD$1,Exch_months2,0))</f>
        <v>53.362209302325581</v>
      </c>
      <c r="KF11" s="8">
        <v>462290</v>
      </c>
      <c r="KG11" s="8">
        <f t="array" ref="KG11">KF11/INDEX(Exch_rates,MATCH($A11,Exch_regions2,0),MATCH(KF$1,Exch_months2,0))</f>
        <v>53.754651162790701</v>
      </c>
      <c r="KH11" s="8">
        <v>464000</v>
      </c>
      <c r="KI11" s="8">
        <f t="array" ref="KI11">KH11/INDEX(Exch_rates,MATCH($A11,Exch_regions2,0),MATCH(KH$1,Exch_months2,0))</f>
        <v>53.028571428571432</v>
      </c>
      <c r="KJ11" s="8">
        <v>487596.25</v>
      </c>
      <c r="KK11" s="8">
        <f t="array" ref="KK11">KJ11/INDEX(Exch_rates,MATCH($A11,Exch_regions2,0),MATCH(KJ$1,Exch_months2,0))</f>
        <v>56.697238372093025</v>
      </c>
      <c r="KL11" s="8">
        <v>543565</v>
      </c>
      <c r="KM11" s="8">
        <f t="array" ref="KM11">KL11/INDEX(Exch_rates,MATCH($A11,Exch_regions2,0),MATCH(KL$1,Exch_months2,0))</f>
        <v>61.628684807256235</v>
      </c>
      <c r="KN11" s="8">
        <v>579042.5</v>
      </c>
      <c r="KO11" s="8">
        <f t="array" ref="KO11">KN11/INDEX(Exch_rates,MATCH($A11,Exch_regions2,0),MATCH(KN$1,Exch_months2,0))</f>
        <v>66.320295498797392</v>
      </c>
      <c r="KP11" s="8">
        <v>672540</v>
      </c>
      <c r="KQ11" s="8">
        <f t="array" ref="KQ11">KP11/INDEX(Exch_rates,MATCH($A11,Exch_regions2,0),MATCH(KP$1,Exch_months2,0))</f>
        <v>77.642576772108058</v>
      </c>
      <c r="KR11" s="8">
        <v>734230</v>
      </c>
      <c r="KS11" s="8">
        <f t="array" ref="KS11">KR11/INDEX(Exch_rates,MATCH($A11,Exch_regions2,0),MATCH(KR$1,Exch_months2,0))</f>
        <v>84.637463976945241</v>
      </c>
      <c r="KT11" s="8">
        <v>728525</v>
      </c>
      <c r="KU11" s="8">
        <f t="array" ref="KU11">KT11/INDEX(Exch_rates,MATCH($A11,Exch_regions2,0),MATCH(KT$1,Exch_months2,0))</f>
        <v>83.738505747126439</v>
      </c>
      <c r="KV11" s="8">
        <v>730145</v>
      </c>
      <c r="KW11" s="8">
        <f t="array" ref="KW11">KV11/INDEX(Exch_rates,MATCH($A11,Exch_regions2,0),MATCH(KV$1,Exch_months2,0))</f>
        <v>87.442514970059875</v>
      </c>
      <c r="KX11" s="8">
        <v>699025</v>
      </c>
      <c r="KY11" s="8">
        <f t="array" ref="KY11">KX11/INDEX(Exch_rates,MATCH($A11,Exch_regions2,0),MATCH(KX$1,Exch_months2,0))</f>
        <v>78.985875706214685</v>
      </c>
      <c r="KZ11" s="8">
        <v>699025</v>
      </c>
      <c r="LA11" s="8">
        <f t="array" ref="LA11">KZ11/INDEX(Exch_rates,MATCH($A11,Exch_regions2,0),MATCH(KZ$1,Exch_months2,0))</f>
        <v>78.985875706214685</v>
      </c>
      <c r="LB11" s="8">
        <v>740690</v>
      </c>
      <c r="LC11" s="8">
        <f t="array" ref="LC11">LB11/INDEX(Exch_rates,MATCH($A11,Exch_regions2,0),MATCH(LB$1,Exch_months2,0))</f>
        <v>85.136781609195396</v>
      </c>
      <c r="LD11" s="8">
        <v>740690</v>
      </c>
      <c r="LE11" s="8">
        <f t="array" ref="LE11">LD11/INDEX(Exch_rates,MATCH($A11,Exch_regions2,0),MATCH(LD$1,Exch_months2,0))</f>
        <v>85.136781609195396</v>
      </c>
      <c r="LF11" s="8">
        <v>694525</v>
      </c>
      <c r="LG11" s="8">
        <f t="shared" si="72"/>
        <v>79.148148148148152</v>
      </c>
      <c r="LH11" s="8">
        <v>698775</v>
      </c>
      <c r="LI11" s="8">
        <f>LH11/INDEX(Exch_Rate_Data1,MATCH('Non-Food Items CMB'!$A11,Exch_regions1,0),MATCH('Non-Food Items CMB'!LH$1,exch_month4,0))</f>
        <v>78.602362204724415</v>
      </c>
      <c r="LJ11" s="41">
        <v>706348.75</v>
      </c>
      <c r="LK11" s="8">
        <f>LJ11/INDEX(exch_Rate_Data2,MATCH('Non-Food Items CMB'!$A11,Exch_regions1,0),MATCH('Non-Food Items CMB'!LJ$1,exch_month5,0))</f>
        <v>79.036449591585537</v>
      </c>
      <c r="LL11" s="8">
        <v>701243.75</v>
      </c>
      <c r="LM11" s="8">
        <f>LL11/INDEX(exch_Rate_Data3,MATCH('Non-Food Items CMB'!$A11,Exch_regions1,0),MATCH('Non-Food Items CMB'!LL$1,exch_month6,0))</f>
        <v>78.509152485445583</v>
      </c>
      <c r="LN11" s="41">
        <v>701065</v>
      </c>
      <c r="LO11" s="7">
        <f>LN11/INDEX(Exchange_rate4,MATCH('Non-Food Items CMB'!$A11,Exch_regions1,0),MATCH('Non-Food Items CMB'!LN$1,exch_month7,0))</f>
        <v>78.331284916201113</v>
      </c>
      <c r="LP11" s="7">
        <v>679512.5</v>
      </c>
      <c r="LQ11" s="7">
        <f>LP11/INDEX(Exchange_rate5,MATCH('Non-Food Items CMB'!$A11,Exch_regions1,0),MATCH('Non-Food Items CMB'!LP$1,exch_month8,0))</f>
        <v>72.288563829787236</v>
      </c>
      <c r="LR11" s="7">
        <v>701600</v>
      </c>
      <c r="LS11" s="7">
        <f>LR11/INDEX(Exchange_rate6,MATCH('Non-Food Items CMB'!$A11,Exch_regions1,0),MATCH('Non-Food Items CMB'!LR$1,exch_month9,0))</f>
        <v>71.373346897253313</v>
      </c>
      <c r="LT11" s="7">
        <v>664437.5</v>
      </c>
      <c r="LU11" s="7">
        <f>LT11/INDEX(Exchange_rate7,MATCH('Non-Food Items CMB'!$A11,Exch_regions1,0),MATCH('Non-Food Items CMB'!LT$1,exch_month10,0))</f>
        <v>66.360799001248438</v>
      </c>
      <c r="LV11" s="7">
        <v>700156.25</v>
      </c>
      <c r="LW11" s="7">
        <f>LV11/INDEX(exchange_rates8,MATCH('Non-Food Items CMB'!$A11,Exch_regions1,0),MATCH('Non-Food Items CMB'!LV$1,exch_month11,0))</f>
        <v>70.015625</v>
      </c>
      <c r="LX11" s="7">
        <v>699112.5</v>
      </c>
      <c r="LY11" s="7">
        <f>LX11/INDEX(exchange_rates9,MATCH('Non-Food Items CMB'!$A11,Exch_regions1,0),MATCH('Non-Food Items CMB'!LX$1,exch_month12,0))</f>
        <v>70.26256281407035</v>
      </c>
      <c r="LZ11" s="7">
        <v>696193.75</v>
      </c>
      <c r="MA11" s="7">
        <f>LZ11/INDEX(exchange_rates10,MATCH('Non-Food Items CMB'!$A11,Exch_regions1,0),MATCH('Non-Food Items CMB'!LZ$1,exch_month13,0))</f>
        <v>71.040178571428569</v>
      </c>
      <c r="MB11" s="7">
        <v>695234.5</v>
      </c>
      <c r="MC11" s="7">
        <f>MB11/INDEX(exchange_rates11,MATCH('Non-Food Items CMB'!$A11,Exch_regions1,0),MATCH('Non-Food Items CMB'!MB$1,exch_month14,0))</f>
        <v>71.265901286453797</v>
      </c>
      <c r="MD11" s="7">
        <v>643800</v>
      </c>
      <c r="ME11" s="7">
        <f>MD11/INDEX(exchange_rates12,MATCH('Non-Food Items CMB'!$A11,Exch_regions1,0),MATCH('Non-Food Items CMB'!MD$1,exch_month15,0))</f>
        <v>63.024963289280471</v>
      </c>
      <c r="MF11" s="7">
        <v>641406.25</v>
      </c>
      <c r="MG11" s="7">
        <f>MF11/INDEX(exchange_rates13,MATCH('Non-Food Items CMB'!$A11,Exch_regions1,0),MATCH('Non-Food Items CMB'!MF$1,exch_month16,0))</f>
        <v>64.140625</v>
      </c>
      <c r="MH11" s="7">
        <v>699306.25</v>
      </c>
      <c r="MI11" s="7">
        <f>MH11/INDEX(exchange_rates14,MATCH('Non-Food Items CMB'!$A11,Exch_regions1,0),MATCH('Non-Food Items CMB'!MH$1,exch_month17,0))</f>
        <v>68.391809290953546</v>
      </c>
      <c r="MJ11" s="7">
        <v>694937.5</v>
      </c>
      <c r="MK11" s="7">
        <f>MJ11/INDEX(exchange_rates15,MATCH('Non-Food Items CMB'!$A11,Exch_regions1,0),MATCH('Non-Food Items CMB'!MJ$1,exch_month18,0))</f>
        <v>68.131127450980387</v>
      </c>
      <c r="ML11" s="7">
        <v>703053.57144999993</v>
      </c>
      <c r="MM11" s="7">
        <f>ML11/INDEX(exchange_rates16,MATCH('Non-Food Items CMB'!$A11,Exch_regions1,0),MATCH('Non-Food Items CMB'!ML$1,exch_month19,0))</f>
        <v>70.305357144999988</v>
      </c>
      <c r="MN11" s="7">
        <v>788156.25</v>
      </c>
      <c r="MO11" s="7">
        <f>MN11/INDEX(exchange_rates17,MATCH('Non-Food Items CMB'!$A11,Exch_regions1,0),MATCH('Non-Food Items CMB'!MN$1,exch_month20,0))</f>
        <v>78.815624999999997</v>
      </c>
      <c r="MP11" s="7">
        <v>702275</v>
      </c>
      <c r="MQ11" s="7">
        <f>MP11/INDEX(exchange_rates18,MATCH('Non-Food Items CMB'!$A11,Exch_regions1,0),MATCH('Non-Food Items CMB'!MP$1,exch_month21,0))</f>
        <v>70.227500000000006</v>
      </c>
      <c r="MR11" s="7">
        <v>699875</v>
      </c>
      <c r="MS11" s="7">
        <f>MR11/INDEX(exchange_rates19,MATCH('Non-Food Items CMB'!$A11,Exch_regions1,0),MATCH('Non-Food Items CMB'!MR$1,exch_month22,0))</f>
        <v>69.987499999999997</v>
      </c>
      <c r="MT11" s="40">
        <f t="shared" si="73"/>
        <v>513324.95</v>
      </c>
      <c r="MU11" s="40">
        <f t="shared" si="73"/>
        <v>58.057427204192393</v>
      </c>
      <c r="MW11" s="6"/>
      <c r="MX11" s="37"/>
    </row>
    <row r="12" spans="1:362" ht="14.5" x14ac:dyDescent="0.35">
      <c r="A12" s="14" t="s">
        <v>8</v>
      </c>
      <c r="B12" s="7">
        <v>457333.33333333331</v>
      </c>
      <c r="C12" s="8">
        <f t="shared" si="0"/>
        <v>15.13096222773642</v>
      </c>
      <c r="D12" s="7">
        <v>469833.33333333331</v>
      </c>
      <c r="E12" s="8">
        <f t="shared" si="1"/>
        <v>15.655109985616624</v>
      </c>
      <c r="F12" s="7">
        <v>474833.33333333331</v>
      </c>
      <c r="G12" s="8">
        <f t="shared" si="2"/>
        <v>15.549188156638012</v>
      </c>
      <c r="H12" s="7">
        <v>510583.33333333331</v>
      </c>
      <c r="I12" s="8">
        <f t="shared" si="3"/>
        <v>16.312566560170392</v>
      </c>
      <c r="J12" s="7">
        <v>485000</v>
      </c>
      <c r="K12" s="8">
        <f t="shared" si="4"/>
        <v>14.90015360983103</v>
      </c>
      <c r="L12" s="7">
        <v>488833.33333333331</v>
      </c>
      <c r="M12" s="8">
        <f t="shared" si="5"/>
        <v>14.966194667687205</v>
      </c>
      <c r="N12" s="7">
        <v>473833.33333333331</v>
      </c>
      <c r="O12" s="8">
        <f t="shared" si="6"/>
        <v>15.132401862940785</v>
      </c>
      <c r="P12" s="7">
        <v>474633.33333333331</v>
      </c>
      <c r="Q12" s="8">
        <f t="shared" si="7"/>
        <v>15.726750607466313</v>
      </c>
      <c r="R12" s="7">
        <v>474500</v>
      </c>
      <c r="S12" s="8">
        <f t="shared" si="8"/>
        <v>15.816666666666666</v>
      </c>
      <c r="T12" s="7">
        <v>427666.66666666669</v>
      </c>
      <c r="U12" s="8">
        <f t="shared" si="9"/>
        <v>15.172209903917222</v>
      </c>
      <c r="V12" s="7">
        <v>465166.66666666669</v>
      </c>
      <c r="W12" s="8">
        <f t="shared" si="10"/>
        <v>18.560266001662512</v>
      </c>
      <c r="X12" s="7">
        <v>437500</v>
      </c>
      <c r="Y12" s="8">
        <f t="shared" si="11"/>
        <v>17.073170731707318</v>
      </c>
      <c r="Z12" s="7">
        <v>455166.66666666669</v>
      </c>
      <c r="AA12" s="8">
        <f t="shared" si="12"/>
        <v>17.548594377510042</v>
      </c>
      <c r="AB12" s="7">
        <v>478833.33333333331</v>
      </c>
      <c r="AC12" s="8">
        <f t="shared" si="13"/>
        <v>18.66796621182586</v>
      </c>
      <c r="AD12" s="7">
        <v>510166.66666666669</v>
      </c>
      <c r="AE12" s="8">
        <f t="shared" si="14"/>
        <v>21.279110184219675</v>
      </c>
      <c r="AF12" s="7">
        <v>411416.66666666669</v>
      </c>
      <c r="AG12" s="8">
        <f t="shared" si="15"/>
        <v>17.313694546729792</v>
      </c>
      <c r="AH12" s="7">
        <v>432250</v>
      </c>
      <c r="AI12" s="8">
        <f t="shared" si="16"/>
        <v>18.511777301927197</v>
      </c>
      <c r="AJ12" s="7">
        <v>436500</v>
      </c>
      <c r="AK12" s="8">
        <f t="shared" si="17"/>
        <v>18.594249201277954</v>
      </c>
      <c r="AL12" s="7">
        <v>457833.33333333331</v>
      </c>
      <c r="AM12" s="8">
        <f t="shared" si="18"/>
        <v>20.393466963622863</v>
      </c>
      <c r="AN12" s="7">
        <v>473500</v>
      </c>
      <c r="AO12" s="8">
        <f t="shared" si="19"/>
        <v>20.951327433628318</v>
      </c>
      <c r="AP12" s="7">
        <v>478666.66666666669</v>
      </c>
      <c r="AQ12" s="8">
        <f t="shared" si="20"/>
        <v>21.494753543790321</v>
      </c>
      <c r="AR12" s="7">
        <v>435366.66666666669</v>
      </c>
      <c r="AS12" s="8">
        <f t="shared" si="21"/>
        <v>19.6376484739137</v>
      </c>
      <c r="AT12" s="7">
        <v>441750</v>
      </c>
      <c r="AU12" s="8">
        <f t="shared" si="22"/>
        <v>19.644246803779879</v>
      </c>
      <c r="AV12" s="7">
        <v>449100</v>
      </c>
      <c r="AW12" s="8">
        <f t="shared" si="23"/>
        <v>19.915742793791573</v>
      </c>
      <c r="AX12" s="7">
        <v>462500</v>
      </c>
      <c r="AY12" s="8">
        <f t="shared" si="24"/>
        <v>20.464601769911503</v>
      </c>
      <c r="AZ12" s="7">
        <v>476166.66666666669</v>
      </c>
      <c r="BA12" s="8">
        <f t="shared" si="25"/>
        <v>22.674603174603174</v>
      </c>
      <c r="BB12" s="7">
        <v>472000</v>
      </c>
      <c r="BC12" s="8">
        <f t="shared" si="26"/>
        <v>22.185663924794358</v>
      </c>
      <c r="BD12" s="7">
        <v>440500</v>
      </c>
      <c r="BE12" s="8">
        <f t="shared" si="27"/>
        <v>20.548104956268222</v>
      </c>
      <c r="BF12" s="7">
        <v>411000</v>
      </c>
      <c r="BG12" s="8">
        <f t="shared" si="28"/>
        <v>18.681818181818183</v>
      </c>
      <c r="BH12" s="7">
        <v>445916.66666666669</v>
      </c>
      <c r="BI12" s="8">
        <f t="shared" si="29"/>
        <v>19.02577777777778</v>
      </c>
      <c r="BJ12" s="7">
        <v>451166.66666666669</v>
      </c>
      <c r="BK12" s="8">
        <f t="shared" si="30"/>
        <v>17.867986798679869</v>
      </c>
      <c r="BL12" s="7">
        <v>498000</v>
      </c>
      <c r="BM12" s="8">
        <f t="shared" si="31"/>
        <v>22.133333333333333</v>
      </c>
      <c r="BN12" s="7">
        <v>483500</v>
      </c>
      <c r="BO12" s="8">
        <f t="shared" si="32"/>
        <v>23.556638246041413</v>
      </c>
      <c r="BP12" s="7">
        <v>485500</v>
      </c>
      <c r="BQ12" s="8">
        <f t="shared" si="33"/>
        <v>23.11904761904762</v>
      </c>
      <c r="BR12" s="7">
        <v>453166.66666666669</v>
      </c>
      <c r="BS12" s="8">
        <f t="shared" si="34"/>
        <v>22.200449071239028</v>
      </c>
      <c r="BT12" s="7">
        <v>453166.66666666669</v>
      </c>
      <c r="BU12" s="8">
        <f t="shared" si="35"/>
        <v>21.839357429718877</v>
      </c>
      <c r="BV12" s="7">
        <v>439916.66666666669</v>
      </c>
      <c r="BW12" s="8">
        <f t="shared" si="36"/>
        <v>21.538147694818441</v>
      </c>
      <c r="BX12" s="7">
        <v>469916.66666666669</v>
      </c>
      <c r="BY12" s="8">
        <f t="shared" si="37"/>
        <v>23.793248945147681</v>
      </c>
      <c r="BZ12" s="7">
        <v>499000</v>
      </c>
      <c r="CA12" s="8">
        <f t="shared" si="38"/>
        <v>24.795031055900623</v>
      </c>
      <c r="CB12" s="7">
        <v>509833.33333333331</v>
      </c>
      <c r="CC12" s="8">
        <f t="shared" si="39"/>
        <v>25.651991614255763</v>
      </c>
      <c r="CD12" s="7">
        <v>513583.33333333331</v>
      </c>
      <c r="CE12" s="8">
        <f t="shared" si="40"/>
        <v>25.206543967280162</v>
      </c>
      <c r="CF12" s="7">
        <v>521166.66666666669</v>
      </c>
      <c r="CG12" s="8">
        <f t="shared" si="41"/>
        <v>26.058333333333334</v>
      </c>
      <c r="CH12" s="7">
        <v>531500</v>
      </c>
      <c r="CI12" s="8">
        <f t="shared" si="42"/>
        <v>26.574999999999999</v>
      </c>
      <c r="CJ12" s="7">
        <v>531500</v>
      </c>
      <c r="CK12" s="8">
        <f t="shared" si="43"/>
        <v>26.409937888198758</v>
      </c>
      <c r="CL12" s="7">
        <v>530833.33333333337</v>
      </c>
      <c r="CM12" s="8">
        <f t="shared" si="44"/>
        <v>25.039308176100629</v>
      </c>
      <c r="CN12" s="7">
        <v>477666.66666666669</v>
      </c>
      <c r="CO12" s="8">
        <f t="shared" si="45"/>
        <v>22.544739429695184</v>
      </c>
      <c r="CP12" s="7">
        <v>456083.33333333331</v>
      </c>
      <c r="CQ12" s="8">
        <f t="shared" si="46"/>
        <v>21.462745098039214</v>
      </c>
      <c r="CR12" s="7">
        <v>486833.33333333331</v>
      </c>
      <c r="CS12" s="8">
        <f t="shared" si="47"/>
        <v>23.127474267616783</v>
      </c>
      <c r="CT12" s="7">
        <v>502583.33333333331</v>
      </c>
      <c r="CU12" s="8">
        <f t="shared" si="48"/>
        <v>23.321732405259088</v>
      </c>
      <c r="CV12" s="7">
        <v>513833.33333333331</v>
      </c>
      <c r="CW12" s="8">
        <f t="shared" si="49"/>
        <v>23.624521072796934</v>
      </c>
      <c r="CX12" s="7">
        <v>504500</v>
      </c>
      <c r="CY12" s="8">
        <f t="shared" si="50"/>
        <v>23.036529680365298</v>
      </c>
      <c r="CZ12" s="7">
        <v>569666.66666666663</v>
      </c>
      <c r="DA12" s="8">
        <f t="shared" si="51"/>
        <v>25.893939393939391</v>
      </c>
      <c r="DB12" s="7">
        <v>579666.66666666663</v>
      </c>
      <c r="DC12" s="8">
        <f t="shared" si="52"/>
        <v>26.753846153846151</v>
      </c>
      <c r="DD12" s="7">
        <v>579766.66666666663</v>
      </c>
      <c r="DE12" s="8">
        <f t="shared" si="53"/>
        <v>27.176562499999999</v>
      </c>
      <c r="DF12" s="7">
        <v>583833.33333333337</v>
      </c>
      <c r="DG12" s="8">
        <f t="shared" si="54"/>
        <v>27.367187500000004</v>
      </c>
      <c r="DH12" s="7">
        <v>573566.66666666663</v>
      </c>
      <c r="DI12" s="8">
        <f t="shared" si="55"/>
        <v>27.226265822784807</v>
      </c>
      <c r="DJ12" s="7">
        <v>608750</v>
      </c>
      <c r="DK12" s="8">
        <f t="shared" si="56"/>
        <v>28.873517786561266</v>
      </c>
      <c r="DL12" s="7">
        <v>599833.33333333337</v>
      </c>
      <c r="DM12" s="8">
        <f t="shared" si="57"/>
        <v>28.117187500000004</v>
      </c>
      <c r="DN12" s="7">
        <v>590500</v>
      </c>
      <c r="DO12" s="8">
        <f t="shared" si="58"/>
        <v>26.891840607210629</v>
      </c>
      <c r="DP12" s="7">
        <v>618958.33333333337</v>
      </c>
      <c r="DQ12" s="8">
        <f t="shared" si="59"/>
        <v>28.134469696969699</v>
      </c>
      <c r="DR12" s="7">
        <v>626833.33333333337</v>
      </c>
      <c r="DS12" s="8">
        <f t="shared" si="60"/>
        <v>27.859259259259261</v>
      </c>
      <c r="DT12" s="7">
        <v>677833.33333333337</v>
      </c>
      <c r="DU12" s="8">
        <f t="shared" si="61"/>
        <v>29.773060029282576</v>
      </c>
      <c r="DV12" s="7">
        <v>698833.33333333337</v>
      </c>
      <c r="DW12" s="8">
        <f t="shared" si="62"/>
        <v>30.717948717948719</v>
      </c>
      <c r="DX12" s="7">
        <v>616333.33333333337</v>
      </c>
      <c r="DY12" s="8">
        <f t="shared" si="63"/>
        <v>27.392592592592596</v>
      </c>
      <c r="DZ12" s="7">
        <v>591100</v>
      </c>
      <c r="EA12" s="8">
        <f t="shared" si="64"/>
        <v>24.976056338028169</v>
      </c>
      <c r="EB12" s="7">
        <v>622750</v>
      </c>
      <c r="EC12" s="8">
        <f t="shared" si="65"/>
        <v>27.076086956521738</v>
      </c>
      <c r="ED12" s="7">
        <v>678500</v>
      </c>
      <c r="EE12" s="8">
        <f t="shared" si="66"/>
        <v>29.5</v>
      </c>
      <c r="EF12" s="7">
        <v>678500</v>
      </c>
      <c r="EG12" s="8">
        <f t="shared" si="67"/>
        <v>29.078571428571429</v>
      </c>
      <c r="EH12" s="7">
        <v>668500</v>
      </c>
      <c r="EI12" s="8">
        <f t="shared" si="68"/>
        <v>28.650000000000002</v>
      </c>
      <c r="EJ12" s="7">
        <v>632833.33333333337</v>
      </c>
      <c r="EK12" s="8">
        <f t="shared" si="69"/>
        <v>26.316883836983642</v>
      </c>
      <c r="EL12" s="7">
        <v>668083.33333333337</v>
      </c>
      <c r="EM12" s="8">
        <f t="shared" si="70"/>
        <v>27.512010981468773</v>
      </c>
      <c r="EN12" s="7">
        <v>681833.33333333337</v>
      </c>
      <c r="EO12" s="8">
        <f t="shared" si="71"/>
        <v>28.020547945205482</v>
      </c>
      <c r="EP12" s="7">
        <v>678833.33333333337</v>
      </c>
      <c r="EQ12" s="8">
        <f t="array" ref="EQ12">EP12/INDEX(Exch_rates,MATCH($A12,Exch_regions2,0),MATCH(EP$1,Exch_months2,0))</f>
        <v>26.796052631578949</v>
      </c>
      <c r="ER12" s="7">
        <v>588833.33333333337</v>
      </c>
      <c r="ES12" s="8">
        <f t="array" ref="ES12">ER12/INDEX(Exch_rates,MATCH($A12,Exch_regions2,0),MATCH(ER$1,Exch_months2,0))</f>
        <v>23.791245791245792</v>
      </c>
      <c r="ET12" s="7">
        <v>724333.33333333337</v>
      </c>
      <c r="EU12" s="8">
        <f t="array" ref="EU12">ET12/INDEX(Exch_rates,MATCH($A12,Exch_regions2,0),MATCH(ET$1,Exch_months2,0))</f>
        <v>29.364864864864867</v>
      </c>
      <c r="EV12" s="7">
        <v>766833.33333333337</v>
      </c>
      <c r="EW12" s="8">
        <f t="array" ref="EW12">EV12/INDEX(Exch_rates,MATCH($A12,Exch_regions2,0),MATCH(EV$1,Exch_months2,0))</f>
        <v>31.087837837837839</v>
      </c>
      <c r="EX12" s="7">
        <v>706833.33333333337</v>
      </c>
      <c r="EY12" s="8">
        <f t="array" ref="EY12">EX12/INDEX(Exch_rates,MATCH($A12,Exch_regions2,0),MATCH(EX$1,Exch_months2,0))</f>
        <v>29.047945205479454</v>
      </c>
      <c r="EZ12" s="7">
        <v>696833.33333333337</v>
      </c>
      <c r="FA12" s="8">
        <f t="array" ref="FA12">EZ12/INDEX(Exch_rates,MATCH($A12,Exch_regions2,0),MATCH(EZ$1,Exch_months2,0))</f>
        <v>28.636986301369866</v>
      </c>
      <c r="FB12" s="7">
        <v>775333.33333333337</v>
      </c>
      <c r="FC12" s="8">
        <f t="array" ref="FC12">FB12/INDEX(Exch_rates,MATCH($A12,Exch_regions2,0),MATCH(FB$1,Exch_months2,0))</f>
        <v>34.408284023668642</v>
      </c>
      <c r="FD12" s="7">
        <v>686833.33333333337</v>
      </c>
      <c r="FE12" s="8">
        <f t="array" ref="FE12">FD12/INDEX(Exch_rates,MATCH($A12,Exch_regions2,0),MATCH(FD$1,Exch_months2,0))</f>
        <v>29.43571428571429</v>
      </c>
      <c r="FF12" s="7">
        <v>707833.33333333337</v>
      </c>
      <c r="FG12" s="8">
        <f t="array" ref="FG12">FF12/INDEX(Exch_rates,MATCH($A12,Exch_regions2,0),MATCH(FF$1,Exch_months2,0))</f>
        <v>30.335714285714289</v>
      </c>
      <c r="FH12" s="7">
        <v>685333.33333333337</v>
      </c>
      <c r="FI12" s="8">
        <f t="array" ref="FI12">FH12/INDEX(Exch_rates,MATCH($A12,Exch_regions2,0),MATCH(FH$1,Exch_months2,0))</f>
        <v>28.087431693989071</v>
      </c>
      <c r="FJ12" s="7">
        <v>714333.33333333337</v>
      </c>
      <c r="FK12" s="8">
        <f t="array" ref="FK12">FJ12/INDEX(Exch_rates,MATCH($A12,Exch_regions2,0),MATCH(FJ$1,Exch_months2,0))</f>
        <v>29.356164383561648</v>
      </c>
      <c r="FL12" s="7">
        <v>699083.33333333337</v>
      </c>
      <c r="FM12" s="8">
        <f t="array" ref="FM12">FL12/INDEX(Exch_rates,MATCH($A12,Exch_regions2,0),MATCH(FL$1,Exch_months2,0))</f>
        <v>29.435087719298249</v>
      </c>
      <c r="FN12" s="7">
        <v>697333.33333333337</v>
      </c>
      <c r="FO12" s="8">
        <f t="array" ref="FO12">FN12/INDEX(Exch_rates,MATCH($A12,Exch_regions2,0),MATCH(FN$1,Exch_months2,0))</f>
        <v>28.736263736263737</v>
      </c>
      <c r="FP12" s="7">
        <v>706333.33333333337</v>
      </c>
      <c r="FQ12" s="8">
        <f t="array" ref="FQ12">FP12/INDEX(Exch_rates,MATCH($A12,Exch_regions2,0),MATCH(FP$1,Exch_months2,0))</f>
        <v>28.635135135135137</v>
      </c>
      <c r="FR12" s="7">
        <v>715333.33333333337</v>
      </c>
      <c r="FS12" s="8">
        <f t="array" ref="FS12">FR12/INDEX(Exch_rates,MATCH($A12,Exch_regions2,0),MATCH(FR$1,Exch_months2,0))</f>
        <v>28.613333333333333</v>
      </c>
      <c r="FT12" s="7">
        <v>629233.33333333337</v>
      </c>
      <c r="FU12" s="8">
        <f t="array" ref="FU12">FT12/INDEX(Exch_rates,MATCH($A12,Exch_regions2,0),MATCH(FT$1,Exch_months2,0))</f>
        <v>25.440700808625341</v>
      </c>
      <c r="FV12" s="7">
        <v>656833.33333333337</v>
      </c>
      <c r="FW12" s="8">
        <f t="array" ref="FW12">FV12/INDEX(Exch_rates,MATCH($A12,Exch_regions2,0),MATCH(FV$1,Exch_months2,0))</f>
        <v>26.628378378378379</v>
      </c>
      <c r="FX12" s="7">
        <v>676583.33333333337</v>
      </c>
      <c r="FY12" s="8">
        <f t="array" ref="FY12">FX12/INDEX(Exch_rates,MATCH($A12,Exch_regions2,0),MATCH(FX$1,Exch_months2,0))</f>
        <v>25.531446540880506</v>
      </c>
      <c r="FZ12" s="7">
        <v>697433.33333333337</v>
      </c>
      <c r="GA12" s="8">
        <f t="array" ref="GA12">FZ12/INDEX(Exch_rates,MATCH($A12,Exch_regions2,0),MATCH(FZ$1,Exch_months2,0))</f>
        <v>26.219298245614038</v>
      </c>
      <c r="GB12" s="7">
        <v>725833.33333333337</v>
      </c>
      <c r="GC12" s="8">
        <f t="array" ref="GC12">GB12/INDEX(Exch_rates,MATCH($A12,Exch_regions2,0),MATCH(GB$1,Exch_months2,0))</f>
        <v>27.650793650793652</v>
      </c>
      <c r="GD12" s="7">
        <v>691333.33333333337</v>
      </c>
      <c r="GE12" s="8">
        <f t="array" ref="GE12">GD12/INDEX(Exch_rates,MATCH($A12,Exch_regions2,0),MATCH(GD$1,Exch_months2,0))</f>
        <v>26.589743589743591</v>
      </c>
      <c r="GF12" s="7">
        <v>686666.66666666663</v>
      </c>
      <c r="GG12" s="8">
        <f t="array" ref="GG12">GF12/INDEX(Exch_rates,MATCH($A12,Exch_regions2,0),MATCH(GF$1,Exch_months2,0))</f>
        <v>26.410256410256409</v>
      </c>
      <c r="GH12" s="7">
        <v>678833.33333333337</v>
      </c>
      <c r="GI12" s="8">
        <f t="array" ref="GI12">GH12/INDEX(Exch_rates,MATCH($A12,Exch_regions2,0),MATCH(GH$1,Exch_months2,0))</f>
        <v>26.108974358974361</v>
      </c>
      <c r="GJ12" s="7">
        <v>684833.33333333337</v>
      </c>
      <c r="GK12" s="8">
        <f t="array" ref="GK12">GJ12/INDEX(Exch_rates,MATCH($A12,Exch_regions2,0),MATCH(GJ$1,Exch_months2,0))</f>
        <v>26.339743589743591</v>
      </c>
      <c r="GL12" s="7">
        <v>683333.33333333337</v>
      </c>
      <c r="GM12" s="8">
        <f t="array" ref="GM12">GL12/INDEX(Exch_rates,MATCH($A12,Exch_regions2,0),MATCH(GL$1,Exch_months2,0))</f>
        <v>25.86750788643533</v>
      </c>
      <c r="GN12" s="7">
        <v>715250</v>
      </c>
      <c r="GO12" s="8">
        <f t="array" ref="GO12">GN12/INDEX(Exch_rates,MATCH($A12,Exch_regions2,0),MATCH(GN$1,Exch_months2,0))</f>
        <v>26.821874999999999</v>
      </c>
      <c r="GP12" s="7">
        <v>728333.33333333337</v>
      </c>
      <c r="GQ12" s="8">
        <f t="array" ref="GQ12">GP12/INDEX(Exch_rates,MATCH($A12,Exch_regions2,0),MATCH(GP$1,Exch_months2,0))</f>
        <v>27.3125</v>
      </c>
      <c r="GR12" s="7">
        <v>723833.33333333337</v>
      </c>
      <c r="GS12" s="8">
        <f t="array" ref="GS12">GR12/INDEX(Exch_rates,MATCH($A12,Exch_regions2,0),MATCH(GR$1,Exch_months2,0))</f>
        <v>26.808641975308642</v>
      </c>
      <c r="GT12" s="7">
        <v>671333.33333333337</v>
      </c>
      <c r="GU12" s="8">
        <f t="array" ref="GU12">GT12/INDEX(Exch_rates,MATCH($A12,Exch_regions2,0),MATCH(GT$1,Exch_months2,0))</f>
        <v>24.8641975308642</v>
      </c>
      <c r="GV12" s="7">
        <v>668333.33333333337</v>
      </c>
      <c r="GW12" s="8">
        <f t="array" ref="GW12">GV12/INDEX(Exch_rates,MATCH($A12,Exch_regions2,0),MATCH(GV$1,Exch_months2,0))</f>
        <v>24.156626506024097</v>
      </c>
      <c r="GX12" s="7">
        <v>688733.33333333337</v>
      </c>
      <c r="GY12" s="8">
        <f t="array" ref="GY12">GX12/INDEX(Exch_rates,MATCH($A12,Exch_regions2,0),MATCH(GX$1,Exch_months2,0))</f>
        <v>25.827500000000001</v>
      </c>
      <c r="GZ12" s="7">
        <v>702833.33333333337</v>
      </c>
      <c r="HA12" s="8">
        <f t="array" ref="HA12">GZ12/INDEX(Exch_rates,MATCH($A12,Exch_regions2,0),MATCH(GZ$1,Exch_months2,0))</f>
        <v>26.030864197530864</v>
      </c>
      <c r="HB12" s="7">
        <v>726166.66666666663</v>
      </c>
      <c r="HC12" s="8">
        <f t="array" ref="HC12">HB12/INDEX(Exch_rates,MATCH($A12,Exch_regions2,0),MATCH(HB$1,Exch_months2,0))</f>
        <v>26.730061349693248</v>
      </c>
      <c r="HD12" s="7">
        <v>666166.66666666663</v>
      </c>
      <c r="HE12" s="8">
        <f t="array" ref="HE12">HD12/INDEX(Exch_rates,MATCH($A12,Exch_regions2,0),MATCH(HD$1,Exch_months2,0))</f>
        <v>24.521472392638035</v>
      </c>
      <c r="HF12" s="7">
        <v>692666.66666666663</v>
      </c>
      <c r="HG12" s="8">
        <f t="array" ref="HG12">HF12/INDEX(Exch_rates,MATCH($A12,Exch_regions2,0),MATCH(HF$1,Exch_months2,0))</f>
        <v>25.264437689969601</v>
      </c>
      <c r="HH12" s="7">
        <v>687666.66666666663</v>
      </c>
      <c r="HI12" s="8">
        <f t="array" ref="HI12">HH12/INDEX(Exch_rates,MATCH($A12,Exch_regions2,0),MATCH(HH$1,Exch_months2,0))</f>
        <v>25.949685534591193</v>
      </c>
      <c r="HJ12" s="7">
        <v>677666.66666666663</v>
      </c>
      <c r="HK12" s="8">
        <f t="array" ref="HK12">HJ12/INDEX(Exch_rates,MATCH($A12,Exch_regions2,0),MATCH(HJ$1,Exch_months2,0))</f>
        <v>25.254658385093169</v>
      </c>
      <c r="HL12" s="7">
        <v>657666.66666666663</v>
      </c>
      <c r="HM12" s="8">
        <f t="array" ref="HM12">HL12/INDEX(Exch_rates,MATCH($A12,Exch_regions2,0),MATCH(HL$1,Exch_months2,0))</f>
        <v>24.509316770186334</v>
      </c>
      <c r="HN12" s="8">
        <v>657666.66666666663</v>
      </c>
      <c r="HO12" s="8">
        <f t="array" ref="HO12">HN12/INDEX(Exch_rates,MATCH($A12,Exch_regions2,0),MATCH(HN$1,Exch_months2,0))</f>
        <v>24.662499999999998</v>
      </c>
      <c r="HP12" s="8">
        <v>699541.66666666663</v>
      </c>
      <c r="HQ12" s="8">
        <f t="array" ref="HQ12">HP12/INDEX(Exch_rates,MATCH($A12,Exch_regions2,0),MATCH(HP$1,Exch_months2,0))</f>
        <v>25.592987804878049</v>
      </c>
      <c r="HR12" s="8">
        <v>725458.33333333337</v>
      </c>
      <c r="HS12" s="8">
        <f t="array" ref="HS12">HR12/INDEX(Exch_rates,MATCH($A12,Exch_regions2,0),MATCH(HR$1,Exch_months2,0))</f>
        <v>26.868827160493829</v>
      </c>
      <c r="HT12" s="8">
        <v>701866.66666666663</v>
      </c>
      <c r="HU12" s="8">
        <f t="array" ref="HU12">HT12/INDEX(Exch_rates,MATCH($A12,Exch_regions2,0),MATCH(HT$1,Exch_months2,0))</f>
        <v>26.124069478908186</v>
      </c>
      <c r="HV12" s="8">
        <v>701708.33333333337</v>
      </c>
      <c r="HW12" s="8">
        <f t="array" ref="HW12">HV12/INDEX(Exch_rates,MATCH($A12,Exch_regions2,0),MATCH(HV$1,Exch_months2,0))</f>
        <v>26.085811648079307</v>
      </c>
      <c r="HX12" s="8">
        <v>701333.33333333337</v>
      </c>
      <c r="HY12" s="8">
        <f t="array" ref="HY12">HX12/INDEX(Exch_rates,MATCH($A12,Exch_regions2,0),MATCH(HX$1,Exch_months2,0))</f>
        <v>25.97530864197531</v>
      </c>
      <c r="HZ12" s="8">
        <v>702833.33333333337</v>
      </c>
      <c r="IA12" s="8">
        <f t="array" ref="IA12">HZ12/INDEX(Exch_rates,MATCH($A12,Exch_regions2,0),MATCH(HZ$1,Exch_months2,0))</f>
        <v>26.014805675508946</v>
      </c>
      <c r="IB12" s="8">
        <v>743582.33333333337</v>
      </c>
      <c r="IC12" s="8">
        <f t="array" ref="IC12">IB12/INDEX(Exch_rates,MATCH($A12,Exch_regions2,0),MATCH(IB$1,Exch_months2,0))</f>
        <v>26.159448841981824</v>
      </c>
      <c r="ID12" s="8">
        <v>713291.66666666663</v>
      </c>
      <c r="IE12" s="8">
        <f t="array" ref="IE12">ID12/INDEX(Exch_rates,MATCH($A12,Exch_regions2,0),MATCH(ID$1,Exch_months2,0))</f>
        <v>24.87503632664923</v>
      </c>
      <c r="IF12" s="8">
        <v>810166.66666666663</v>
      </c>
      <c r="IG12" s="8">
        <f t="array" ref="IG12">IF12/INDEX(Exch_rates,MATCH($A12,Exch_regions2,0),MATCH(IF$1,Exch_months2,0))</f>
        <v>26.635616438356163</v>
      </c>
      <c r="IH12" s="8">
        <v>800041.66666666663</v>
      </c>
      <c r="II12" s="8">
        <f t="array" ref="II12">IH12/INDEX(Exch_rates,MATCH($A12,Exch_regions2,0),MATCH(IH$1,Exch_months2,0))</f>
        <v>27.508595988538683</v>
      </c>
      <c r="IJ12" s="8">
        <v>798500</v>
      </c>
      <c r="IK12" s="8">
        <f t="array" ref="IK12">IJ12/INDEX(Exch_rates,MATCH($A12,Exch_regions2,0),MATCH(IJ$1,Exch_months2,0))</f>
        <v>26.324175824175825</v>
      </c>
      <c r="IL12" s="8">
        <v>866433.33333333337</v>
      </c>
      <c r="IM12" s="8">
        <f t="array" ref="IM12">IL12/INDEX(Exch_rates,MATCH($A12,Exch_regions2,0),MATCH(IL$1,Exch_months2,0))</f>
        <v>28.563736263736267</v>
      </c>
      <c r="IN12" s="8">
        <v>832166.66666666663</v>
      </c>
      <c r="IO12" s="8">
        <f t="array" ref="IO12">IN12/INDEX(Exch_rates,MATCH($A12,Exch_regions2,0),MATCH(IN$1,Exch_months2,0))</f>
        <v>27.738888888888887</v>
      </c>
      <c r="IP12" s="8">
        <v>783500</v>
      </c>
      <c r="IQ12" s="8">
        <f t="array" ref="IQ12">IP12/INDEX(Exch_rates,MATCH($A12,Exch_regions2,0),MATCH(IP$1,Exch_months2,0))</f>
        <v>25.773026315789473</v>
      </c>
      <c r="IR12" s="8">
        <v>867166.66666666663</v>
      </c>
      <c r="IS12" s="8">
        <f t="array" ref="IS12">IR12/INDEX(Exch_rates,MATCH($A12,Exch_regions2,0),MATCH(IR$1,Exch_months2,0))</f>
        <v>28.825484764542935</v>
      </c>
      <c r="IT12" s="8">
        <v>908166.66666666663</v>
      </c>
      <c r="IU12" s="8">
        <f t="array" ref="IU12">IT12/INDEX(Exch_rates,MATCH($A12,Exch_regions2,0),MATCH(IT$1,Exch_months2,0))</f>
        <v>30.18836565096953</v>
      </c>
      <c r="IV12" s="34">
        <v>894633.33333333337</v>
      </c>
      <c r="IW12" s="8">
        <f t="array" ref="IW12">IV12/INDEX(Exch_rates,MATCH($A12,Exch_regions2,0),MATCH(IV$1,Exch_months2,0))</f>
        <v>30.156179775280901</v>
      </c>
      <c r="IX12" s="8">
        <v>896208.33333333337</v>
      </c>
      <c r="IY12" s="8">
        <f t="array" ref="IY12">IX12/INDEX(Exch_rates,MATCH($A12,Exch_regions2,0),MATCH(IX$1,Exch_months2,0))</f>
        <v>29.873611111111114</v>
      </c>
      <c r="IZ12" s="8">
        <v>920583.33333333337</v>
      </c>
      <c r="JA12" s="8">
        <f t="array" ref="JA12">IZ12/INDEX(Exch_rates,MATCH($A12,Exch_regions2,0),MATCH(IZ$1,Exch_months2,0))</f>
        <v>30.348901098901102</v>
      </c>
      <c r="JB12" s="8">
        <v>904333.33333333337</v>
      </c>
      <c r="JC12" s="8">
        <f t="array" ref="JC12">JB12/INDEX(Exch_rates,MATCH($A12,Exch_regions2,0),MATCH(JB$1,Exch_months2,0))</f>
        <v>29.617903930131007</v>
      </c>
      <c r="JD12" s="8">
        <v>889833.33333333337</v>
      </c>
      <c r="JE12" s="8">
        <f t="array" ref="JE12">JD12/INDEX(Exch_rates,MATCH($A12,Exch_regions2,0),MATCH(JD$1,Exch_months2,0))</f>
        <v>29.016935150764148</v>
      </c>
      <c r="JF12" s="8">
        <v>1052633.3333333333</v>
      </c>
      <c r="JG12" s="8">
        <f t="array" ref="JG12">JF12/INDEX(Exch_rates,MATCH($A12,Exch_regions2,0),MATCH(JF$1,Exch_months2,0))</f>
        <v>34.324999999999996</v>
      </c>
      <c r="JH12" s="8">
        <v>1174333.3333333333</v>
      </c>
      <c r="JI12" s="8">
        <f t="array" ref="JI12">JH12/INDEX(Exch_rates,MATCH($A12,Exch_regions2,0),MATCH(JH$1,Exch_months2,0))</f>
        <v>38.714285714285715</v>
      </c>
      <c r="JJ12" s="8">
        <v>1236625</v>
      </c>
      <c r="JK12" s="8">
        <f t="array" ref="JK12">JJ12/INDEX(Exch_rates,MATCH($A12,Exch_regions2,0),MATCH(JJ$1,Exch_months2,0))</f>
        <v>40.767857142857146</v>
      </c>
      <c r="JL12" s="8">
        <v>1116666.6666666667</v>
      </c>
      <c r="JM12" s="8">
        <f t="array" ref="JM12">JL12/INDEX(Exch_rates,MATCH($A12,Exch_regions2,0),MATCH(JL$1,Exch_months2,0))</f>
        <v>36.813186813186817</v>
      </c>
      <c r="JN12" s="8">
        <v>1113166.6666666667</v>
      </c>
      <c r="JO12" s="8">
        <f t="array" ref="JO12">JN12/INDEX(Exch_rates,MATCH($A12,Exch_regions2,0),MATCH(JN$1,Exch_months2,0))</f>
        <v>36.697802197802204</v>
      </c>
      <c r="JP12" s="8">
        <v>1158666.6666666667</v>
      </c>
      <c r="JQ12" s="8">
        <f t="array" ref="JQ12">JP12/INDEX(Exch_rates,MATCH($A12,Exch_regions2,0),MATCH(JP$1,Exch_months2,0))</f>
        <v>38.197802197802204</v>
      </c>
      <c r="JR12" s="8">
        <v>1347416.6666666667</v>
      </c>
      <c r="JS12" s="8">
        <f t="array" ref="JS12">JR12/INDEX(Exch_rates,MATCH($A12,Exch_regions2,0),MATCH(JR$1,Exch_months2,0))</f>
        <v>44.420329670329672</v>
      </c>
      <c r="JT12" s="8">
        <v>1309666.6666666667</v>
      </c>
      <c r="JU12" s="8">
        <f t="array" ref="JU12">JT12/INDEX(Exch_rates,MATCH($A12,Exch_regions2,0),MATCH(JT$1,Exch_months2,0))</f>
        <v>43.175824175824182</v>
      </c>
      <c r="JV12" s="8">
        <v>1462666.6666666667</v>
      </c>
      <c r="JW12" s="8">
        <f t="array" ref="JW12">JV12/INDEX(Exch_rates,MATCH($A12,Exch_regions2,0),MATCH(JV$1,Exch_months2,0))</f>
        <v>48.219780219780226</v>
      </c>
      <c r="JX12" s="8">
        <v>1491166.6666666667</v>
      </c>
      <c r="JY12" s="8">
        <f t="array" ref="JY12">JX12/INDEX(Exch_rates,MATCH($A12,Exch_regions2,0),MATCH(JX$1,Exch_months2,0))</f>
        <v>49.159340659340664</v>
      </c>
      <c r="JZ12" s="8">
        <v>1197916.6666666667</v>
      </c>
      <c r="KA12" s="8">
        <f t="array" ref="KA12">JZ12/INDEX(Exch_rates,MATCH($A12,Exch_regions2,0),MATCH(JZ$1,Exch_months2,0))</f>
        <v>39.491758241758248</v>
      </c>
      <c r="KB12" s="8">
        <v>1122916.6666666667</v>
      </c>
      <c r="KC12" s="8">
        <f t="array" ref="KC12">KB12/INDEX(Exch_rates,MATCH($A12,Exch_regions2,0),MATCH(KB$1,Exch_months2,0))</f>
        <v>37.019230769230774</v>
      </c>
      <c r="KD12" s="8">
        <v>1195366.6666666667</v>
      </c>
      <c r="KE12" s="8">
        <f t="array" ref="KE12">KD12/INDEX(Exch_rates,MATCH($A12,Exch_regions2,0),MATCH(KD$1,Exch_months2,0))</f>
        <v>39.408125364014992</v>
      </c>
      <c r="KF12" s="8">
        <v>1255666.6666666667</v>
      </c>
      <c r="KG12" s="8">
        <f t="array" ref="KG12">KF12/INDEX(Exch_rates,MATCH($A12,Exch_regions2,0),MATCH(KF$1,Exch_months2,0))</f>
        <v>41.396059297354917</v>
      </c>
      <c r="KH12" s="8">
        <v>1232416.6666666667</v>
      </c>
      <c r="KI12" s="8">
        <f t="array" ref="KI12">KH12/INDEX(Exch_rates,MATCH($A12,Exch_regions2,0),MATCH(KH$1,Exch_months2,0))</f>
        <v>40.629567357883055</v>
      </c>
      <c r="KJ12" s="8">
        <v>1115416.6666666667</v>
      </c>
      <c r="KK12" s="8">
        <f t="array" ref="KK12">KJ12/INDEX(Exch_rates,MATCH($A12,Exch_regions2,0),MATCH(KJ$1,Exch_months2,0))</f>
        <v>36.772382114089169</v>
      </c>
      <c r="KL12" s="8">
        <v>1125166.6666666667</v>
      </c>
      <c r="KM12" s="8">
        <f t="array" ref="KM12">KL12/INDEX(Exch_rates,MATCH($A12,Exch_regions2,0),MATCH(KL$1,Exch_months2,0))</f>
        <v>37.093814217738661</v>
      </c>
      <c r="KN12" s="8">
        <v>1119166.6666666667</v>
      </c>
      <c r="KO12" s="8">
        <f t="array" ref="KO12">KN12/INDEX(Exch_rates,MATCH($A12,Exch_regions2,0),MATCH(KN$1,Exch_months2,0))</f>
        <v>36.896009846262046</v>
      </c>
      <c r="KP12" s="8">
        <v>1119166.6666666667</v>
      </c>
      <c r="KQ12" s="8">
        <f t="array" ref="KQ12">KP12/INDEX(Exch_rates,MATCH($A12,Exch_regions2,0),MATCH(KP$1,Exch_months2,0))</f>
        <v>36.896009846262046</v>
      </c>
      <c r="KR12" s="8">
        <v>1122916.6666666667</v>
      </c>
      <c r="KS12" s="8">
        <f t="array" ref="KS12">KR12/INDEX(Exch_rates,MATCH($A12,Exch_regions2,0),MATCH(KR$1,Exch_months2,0))</f>
        <v>37.019637578434931</v>
      </c>
      <c r="KT12" s="8">
        <v>1134166.6666666667</v>
      </c>
      <c r="KU12" s="8">
        <f t="array" ref="KU12">KT12/INDEX(Exch_rates,MATCH($A12,Exch_regions2,0),MATCH(KT$1,Exch_months2,0))</f>
        <v>37.390520774953572</v>
      </c>
      <c r="KV12" s="8">
        <v>1011166.6666666666</v>
      </c>
      <c r="KW12" s="8">
        <f t="array" ref="KW12">KV12/INDEX(Exch_rates,MATCH($A12,Exch_regions2,0),MATCH(KV$1,Exch_months2,0))</f>
        <v>33.335531159683072</v>
      </c>
      <c r="KX12" s="8">
        <v>855166.66666666663</v>
      </c>
      <c r="KY12" s="8">
        <f t="array" ref="KY12">KX12/INDEX(Exch_rates,MATCH($A12,Exch_regions2,0),MATCH(KX$1,Exch_months2,0))</f>
        <v>28.19261750129122</v>
      </c>
      <c r="KZ12" s="8">
        <v>867500</v>
      </c>
      <c r="LA12" s="8">
        <f t="array" ref="LA12">KZ12/INDEX(Exch_rates,MATCH($A12,Exch_regions2,0),MATCH(KZ$1,Exch_months2,0))</f>
        <v>32.129629629629626</v>
      </c>
      <c r="LB12" s="8">
        <v>837500</v>
      </c>
      <c r="LC12" s="8">
        <f t="array" ref="LC12">LB12/INDEX(Exch_rates,MATCH($A12,Exch_regions2,0),MATCH(LB$1,Exch_months2,0))</f>
        <v>31.018518518518519</v>
      </c>
      <c r="LD12" s="8">
        <v>1032833.3333333334</v>
      </c>
      <c r="LE12" s="8">
        <f t="array" ref="LE12">LD12/INDEX(Exch_rates,MATCH($A12,Exch_regions2,0),MATCH(LD$1,Exch_months2,0))</f>
        <v>37.787046183490041</v>
      </c>
      <c r="LF12" s="8">
        <v>980000</v>
      </c>
      <c r="LG12" s="8">
        <f t="shared" si="72"/>
        <v>35.854095781655872</v>
      </c>
      <c r="LH12" s="8">
        <v>736000</v>
      </c>
      <c r="LI12" s="8">
        <f>LH12/INDEX(Exch_Rate_Data1,MATCH('Non-Food Items CMB'!$A12,Exch_regions1,0),MATCH('Non-Food Items CMB'!LH$1,exch_month4,0))</f>
        <v>27.25925925925926</v>
      </c>
      <c r="LJ12" s="41">
        <v>757833.33333333337</v>
      </c>
      <c r="LK12" s="8">
        <f>LJ12/INDEX(exch_Rate_Data2,MATCH('Non-Food Items CMB'!$A12,Exch_regions1,0),MATCH('Non-Food Items CMB'!LJ$1,exch_month5,0))</f>
        <v>27.896390095462468</v>
      </c>
      <c r="LL12" s="8">
        <v>790333.33333333337</v>
      </c>
      <c r="LM12" s="8">
        <f>LL12/INDEX(exch_Rate_Data3,MATCH('Non-Food Items CMB'!$A12,Exch_regions1,0),MATCH('Non-Food Items CMB'!LL$1,exch_month6,0))</f>
        <v>28.914986768131321</v>
      </c>
      <c r="LN12" s="41">
        <v>760533.33333333337</v>
      </c>
      <c r="LO12" s="7">
        <f>LN12/INDEX(Exchange_rate4,MATCH('Non-Food Items CMB'!$A12,Exch_regions1,0),MATCH('Non-Food Items CMB'!LN$1,exch_month7,0))</f>
        <v>27.689320388349515</v>
      </c>
      <c r="LP12" s="7">
        <v>809046.66666666663</v>
      </c>
      <c r="LQ12" s="7">
        <f>LP12/INDEX(Exchange_rate5,MATCH('Non-Food Items CMB'!$A12,Exch_regions1,0),MATCH('Non-Food Items CMB'!LP$1,exch_month8,0))</f>
        <v>29.242650602409636</v>
      </c>
      <c r="LR12" s="7">
        <v>806900</v>
      </c>
      <c r="LS12" s="7">
        <f>LR12/INDEX(Exchange_rate6,MATCH('Non-Food Items CMB'!$A12,Exch_regions1,0),MATCH('Non-Food Items CMB'!LR$1,exch_month9,0))</f>
        <v>29.164708858929412</v>
      </c>
      <c r="LT12" s="7">
        <v>764133.33333333337</v>
      </c>
      <c r="LU12" s="7">
        <f>LT12/INDEX(Exchange_rate7,MATCH('Non-Food Items CMB'!$A12,Exch_regions1,0),MATCH('Non-Food Items CMB'!LT$1,exch_month10,0))</f>
        <v>27.786666666666669</v>
      </c>
      <c r="LV12" s="7">
        <v>759322</v>
      </c>
      <c r="LW12" s="7">
        <f>LV12/INDEX(exchange_rates8,MATCH('Non-Food Items CMB'!$A12,Exch_regions1,0),MATCH('Non-Food Items CMB'!LV$1,exch_month11,0))</f>
        <v>27.445373493975904</v>
      </c>
      <c r="LX12" s="7">
        <v>807033.33333333337</v>
      </c>
      <c r="LY12" s="7">
        <f>LX12/INDEX(exchange_rates9,MATCH('Non-Food Items CMB'!$A12,Exch_regions1,0),MATCH('Non-Food Items CMB'!LX$1,exch_month12,0))</f>
        <v>28.995209580838328</v>
      </c>
      <c r="LZ12" s="7">
        <v>769844.4444444445</v>
      </c>
      <c r="MA12" s="7">
        <f>LZ12/INDEX(exchange_rates10,MATCH('Non-Food Items CMB'!$A12,Exch_regions1,0),MATCH('Non-Food Items CMB'!LZ$1,exch_month13,0))</f>
        <v>27.659081836327349</v>
      </c>
      <c r="MB12" s="7">
        <v>772033</v>
      </c>
      <c r="MC12" s="7">
        <f>MB12/INDEX(exchange_rates11,MATCH('Non-Food Items CMB'!$A12,Exch_regions1,0),MATCH('Non-Food Items CMB'!MB$1,exch_month14,0))</f>
        <v>27.737712574850299</v>
      </c>
      <c r="MD12" s="7">
        <v>737611.11103333335</v>
      </c>
      <c r="ME12" s="7">
        <f>MD12/INDEX(exchange_rates12,MATCH('Non-Food Items CMB'!$A12,Exch_regions1,0),MATCH('Non-Food Items CMB'!MD$1,exch_month15,0))</f>
        <v>26.34325396547619</v>
      </c>
      <c r="MF12" s="7">
        <v>723033.33333333337</v>
      </c>
      <c r="MG12" s="7">
        <f>MF12/INDEX(exchange_rates13,MATCH('Non-Food Items CMB'!$A12,Exch_regions1,0),MATCH('Non-Food Items CMB'!MF$1,exch_month16,0))</f>
        <v>25.82261904761905</v>
      </c>
      <c r="MH12" s="7">
        <v>714366.66666666663</v>
      </c>
      <c r="MI12" s="7">
        <f>MH12/INDEX(exchange_rates14,MATCH('Non-Food Items CMB'!$A12,Exch_regions1,0),MATCH('Non-Food Items CMB'!MH$1,exch_month17,0))</f>
        <v>25.513095238095236</v>
      </c>
      <c r="MJ12" s="7">
        <v>720966.66666666663</v>
      </c>
      <c r="MK12" s="7">
        <f>MJ12/INDEX(exchange_rates15,MATCH('Non-Food Items CMB'!$A12,Exch_regions1,0),MATCH('Non-Food Items CMB'!MJ$1,exch_month18,0))</f>
        <v>25.748809523809523</v>
      </c>
      <c r="ML12" s="7">
        <v>736983.33333333337</v>
      </c>
      <c r="MM12" s="7">
        <f>ML12/INDEX(exchange_rates16,MATCH('Non-Food Items CMB'!$A12,Exch_regions1,0),MATCH('Non-Food Items CMB'!ML$1,exch_month19,0))</f>
        <v>25.268000000000001</v>
      </c>
      <c r="MN12" s="7">
        <v>738650</v>
      </c>
      <c r="MO12" s="7">
        <f>MN12/INDEX(exchange_rates17,MATCH('Non-Food Items CMB'!$A12,Exch_regions1,0),MATCH('Non-Food Items CMB'!MN$1,exch_month20,0))</f>
        <v>25.038983050847456</v>
      </c>
      <c r="MP12" s="7">
        <v>775466.16666666663</v>
      </c>
      <c r="MQ12" s="7">
        <f>MP12/INDEX(exchange_rates18,MATCH('Non-Food Items CMB'!$A12,Exch_regions1,0),MATCH('Non-Food Items CMB'!MP$1,exch_month21,0))</f>
        <v>26.587411428571425</v>
      </c>
      <c r="MR12" s="7">
        <v>762583.33333333337</v>
      </c>
      <c r="MS12" s="7">
        <f>MR12/INDEX(exchange_rates19,MATCH('Non-Food Items CMB'!$A12,Exch_regions1,0),MATCH('Non-Food Items CMB'!MR$1,exch_month22,0))</f>
        <v>25.140109890109894</v>
      </c>
      <c r="MT12" s="40">
        <f t="shared" si="73"/>
        <v>986126.46666666656</v>
      </c>
      <c r="MU12" s="40">
        <f t="shared" si="73"/>
        <v>33.357977685314658</v>
      </c>
      <c r="MW12" s="6"/>
      <c r="MX12" s="37"/>
    </row>
    <row r="13" spans="1:362" ht="14.5" x14ac:dyDescent="0.35">
      <c r="A13" s="14" t="s">
        <v>9</v>
      </c>
      <c r="B13" s="7">
        <v>842375</v>
      </c>
      <c r="C13" s="8">
        <f t="shared" si="0"/>
        <v>27.847107438016529</v>
      </c>
      <c r="D13" s="7">
        <v>895750</v>
      </c>
      <c r="E13" s="8">
        <f t="shared" si="1"/>
        <v>30.02513966480447</v>
      </c>
      <c r="F13" s="7">
        <v>885625</v>
      </c>
      <c r="G13" s="8">
        <f t="shared" si="2"/>
        <v>29.24463401210787</v>
      </c>
      <c r="H13" s="7">
        <v>865375</v>
      </c>
      <c r="I13" s="8">
        <f t="shared" si="3"/>
        <v>27.58167330677291</v>
      </c>
      <c r="J13" s="7">
        <v>870625</v>
      </c>
      <c r="K13" s="8">
        <f t="shared" si="4"/>
        <v>27.045042712917422</v>
      </c>
      <c r="L13" s="7">
        <v>885437.5</v>
      </c>
      <c r="M13" s="8">
        <f t="shared" si="5"/>
        <v>27.20934699103713</v>
      </c>
      <c r="N13" s="7">
        <v>824125</v>
      </c>
      <c r="O13" s="8">
        <f t="shared" si="6"/>
        <v>26.259957514604356</v>
      </c>
      <c r="P13" s="7">
        <v>886750</v>
      </c>
      <c r="Q13" s="8">
        <f t="shared" si="7"/>
        <v>29.343150231634677</v>
      </c>
      <c r="R13" s="7">
        <v>985375</v>
      </c>
      <c r="S13" s="8">
        <f t="shared" si="8"/>
        <v>32.773004434589801</v>
      </c>
      <c r="T13" s="7">
        <v>844250</v>
      </c>
      <c r="U13" s="8">
        <f t="shared" si="9"/>
        <v>29.407837445573296</v>
      </c>
      <c r="V13" s="7">
        <v>768000</v>
      </c>
      <c r="W13" s="8">
        <f t="shared" si="10"/>
        <v>31.72461273666093</v>
      </c>
      <c r="X13" s="7">
        <v>744500</v>
      </c>
      <c r="Y13" s="8">
        <f t="shared" si="11"/>
        <v>29.494882799603829</v>
      </c>
      <c r="Z13" s="7">
        <v>739625</v>
      </c>
      <c r="AA13" s="8">
        <f t="shared" si="12"/>
        <v>29.803559435862994</v>
      </c>
      <c r="AB13" s="7">
        <v>803687.5</v>
      </c>
      <c r="AC13" s="8">
        <f t="shared" si="13"/>
        <v>32.915529010238906</v>
      </c>
      <c r="AD13" s="7">
        <v>832125</v>
      </c>
      <c r="AE13" s="8">
        <f t="shared" si="14"/>
        <v>37.752362948960304</v>
      </c>
      <c r="AF13" s="7">
        <v>781000</v>
      </c>
      <c r="AG13" s="8">
        <f t="shared" si="15"/>
        <v>35.233082706766915</v>
      </c>
      <c r="AH13" s="7">
        <v>747250</v>
      </c>
      <c r="AI13" s="8">
        <f t="shared" si="16"/>
        <v>33.850509626274068</v>
      </c>
      <c r="AJ13" s="7">
        <v>813250</v>
      </c>
      <c r="AK13" s="8">
        <f t="shared" si="17"/>
        <v>36.57796101949026</v>
      </c>
      <c r="AL13" s="7">
        <v>816500</v>
      </c>
      <c r="AM13" s="8">
        <f t="shared" si="18"/>
        <v>36.696629213483149</v>
      </c>
      <c r="AN13" s="7">
        <v>804312.5</v>
      </c>
      <c r="AO13" s="8">
        <f t="shared" si="19"/>
        <v>36.1624203821656</v>
      </c>
      <c r="AP13" s="7">
        <v>767125</v>
      </c>
      <c r="AQ13" s="8">
        <f t="shared" si="20"/>
        <v>34.208472686733558</v>
      </c>
      <c r="AR13" s="7">
        <v>763750</v>
      </c>
      <c r="AS13" s="8">
        <f t="shared" si="21"/>
        <v>33.97464412811388</v>
      </c>
      <c r="AT13" s="7">
        <v>805750</v>
      </c>
      <c r="AU13" s="8">
        <f t="shared" si="22"/>
        <v>35.837657524091924</v>
      </c>
      <c r="AV13" s="7">
        <v>799100</v>
      </c>
      <c r="AW13" s="8">
        <f t="shared" si="23"/>
        <v>35.526081802015412</v>
      </c>
      <c r="AX13" s="7">
        <v>793250</v>
      </c>
      <c r="AY13" s="8">
        <f t="shared" si="24"/>
        <v>36.043165467625904</v>
      </c>
      <c r="AZ13" s="7">
        <v>770750</v>
      </c>
      <c r="BA13" s="8">
        <f t="shared" si="25"/>
        <v>43.422535211267608</v>
      </c>
      <c r="BB13" s="7">
        <v>792500</v>
      </c>
      <c r="BC13" s="8">
        <f t="shared" si="26"/>
        <v>47.788944723618094</v>
      </c>
      <c r="BD13" s="7">
        <v>791375</v>
      </c>
      <c r="BE13" s="8">
        <f t="shared" si="27"/>
        <v>45.437799043062199</v>
      </c>
      <c r="BF13" s="7">
        <v>789250</v>
      </c>
      <c r="BG13" s="8">
        <f t="shared" si="28"/>
        <v>45.250836120401331</v>
      </c>
      <c r="BH13" s="7">
        <v>790375</v>
      </c>
      <c r="BI13" s="8">
        <f t="shared" si="29"/>
        <v>41.671792618629169</v>
      </c>
      <c r="BJ13" s="7">
        <v>787400</v>
      </c>
      <c r="BK13" s="8">
        <f t="shared" si="30"/>
        <v>41.110337626174733</v>
      </c>
      <c r="BL13" s="7">
        <v>797250</v>
      </c>
      <c r="BM13" s="8">
        <f t="shared" si="31"/>
        <v>41.183814033577271</v>
      </c>
      <c r="BN13" s="7">
        <v>794000</v>
      </c>
      <c r="BO13" s="8">
        <f t="shared" si="32"/>
        <v>39.949685534591197</v>
      </c>
      <c r="BP13" s="7">
        <v>785000</v>
      </c>
      <c r="BQ13" s="8">
        <f t="shared" si="33"/>
        <v>36.596736596736598</v>
      </c>
      <c r="BR13" s="7">
        <v>796250</v>
      </c>
      <c r="BS13" s="8">
        <f t="shared" si="34"/>
        <v>37.878787878787875</v>
      </c>
      <c r="BT13" s="7">
        <v>794250</v>
      </c>
      <c r="BU13" s="8">
        <f t="shared" si="35"/>
        <v>38.712428919577576</v>
      </c>
      <c r="BV13" s="7">
        <v>803625</v>
      </c>
      <c r="BW13" s="8">
        <f t="shared" si="36"/>
        <v>40.844980940279541</v>
      </c>
      <c r="BX13" s="7">
        <v>796125</v>
      </c>
      <c r="BY13" s="8">
        <f t="shared" si="37"/>
        <v>42.956384892086334</v>
      </c>
      <c r="BZ13" s="7">
        <v>792750</v>
      </c>
      <c r="CA13" s="8">
        <f t="shared" si="38"/>
        <v>41.271149674620396</v>
      </c>
      <c r="CB13" s="7">
        <v>754500</v>
      </c>
      <c r="CC13" s="8">
        <f t="shared" si="39"/>
        <v>36.872027106274842</v>
      </c>
      <c r="CD13" s="7">
        <v>754500</v>
      </c>
      <c r="CE13" s="8">
        <f t="shared" si="40"/>
        <v>37.037946099847822</v>
      </c>
      <c r="CF13" s="7">
        <v>766500</v>
      </c>
      <c r="CG13" s="8">
        <f t="shared" si="41"/>
        <v>37.256966947504864</v>
      </c>
      <c r="CH13" s="7">
        <v>760500</v>
      </c>
      <c r="CI13" s="8">
        <f t="shared" si="42"/>
        <v>37.648514851485146</v>
      </c>
      <c r="CJ13" s="7">
        <v>783000</v>
      </c>
      <c r="CK13" s="8">
        <f t="shared" si="43"/>
        <v>38.445171849427169</v>
      </c>
      <c r="CL13" s="7">
        <v>801000</v>
      </c>
      <c r="CM13" s="8">
        <f t="shared" si="44"/>
        <v>37.84251968503937</v>
      </c>
      <c r="CN13" s="7">
        <v>798666.66666666663</v>
      </c>
      <c r="CO13" s="8">
        <f t="shared" si="45"/>
        <v>36.63608562691131</v>
      </c>
      <c r="CP13" s="7">
        <v>780541.66666666663</v>
      </c>
      <c r="CQ13" s="8">
        <f t="shared" si="46"/>
        <v>36.136188271604937</v>
      </c>
      <c r="CR13" s="7">
        <v>775666.66666666663</v>
      </c>
      <c r="CS13" s="8">
        <f t="shared" si="47"/>
        <v>35.899413761184817</v>
      </c>
      <c r="CT13" s="7">
        <v>758666.66666666663</v>
      </c>
      <c r="CU13" s="8">
        <f t="shared" si="48"/>
        <v>34.734834032811904</v>
      </c>
      <c r="CV13" s="7">
        <v>753666.66666666663</v>
      </c>
      <c r="CW13" s="8">
        <f t="shared" si="49"/>
        <v>34.400912894636747</v>
      </c>
      <c r="CX13" s="7">
        <v>824666.66666666663</v>
      </c>
      <c r="CY13" s="8">
        <f t="shared" si="50"/>
        <v>37.564530822957792</v>
      </c>
      <c r="CZ13" s="7">
        <v>762416.66666666663</v>
      </c>
      <c r="DA13" s="8">
        <f t="shared" si="51"/>
        <v>34.524528301886789</v>
      </c>
      <c r="DB13" s="7">
        <v>743666.66666666663</v>
      </c>
      <c r="DC13" s="8">
        <f t="shared" si="52"/>
        <v>33.498498498498499</v>
      </c>
      <c r="DD13" s="7">
        <v>733633.33333333337</v>
      </c>
      <c r="DE13" s="8">
        <f t="shared" si="53"/>
        <v>33.056473415440074</v>
      </c>
      <c r="DF13" s="7">
        <v>733000</v>
      </c>
      <c r="DG13" s="8">
        <f t="shared" si="54"/>
        <v>33.067669172932327</v>
      </c>
      <c r="DH13" s="7">
        <v>715500</v>
      </c>
      <c r="DI13" s="8">
        <f t="shared" si="55"/>
        <v>31.566176470588232</v>
      </c>
      <c r="DJ13" s="7">
        <v>763000</v>
      </c>
      <c r="DK13" s="8">
        <f t="shared" si="56"/>
        <v>33.698932646301067</v>
      </c>
      <c r="DL13" s="7">
        <v>752250</v>
      </c>
      <c r="DM13" s="8">
        <f t="shared" si="57"/>
        <v>33.029637760702528</v>
      </c>
      <c r="DN13" s="7">
        <v>688500</v>
      </c>
      <c r="DO13" s="8">
        <f t="shared" si="58"/>
        <v>30.419734904270989</v>
      </c>
      <c r="DP13" s="7">
        <v>714958.33333333337</v>
      </c>
      <c r="DQ13" s="8">
        <f t="shared" si="59"/>
        <v>31.55388010297904</v>
      </c>
      <c r="DR13" s="7">
        <v>694833.33333333337</v>
      </c>
      <c r="DS13" s="8">
        <f t="shared" si="60"/>
        <v>30.631888317413669</v>
      </c>
      <c r="DT13" s="7">
        <v>692833.33333333337</v>
      </c>
      <c r="DU13" s="8">
        <f t="shared" si="61"/>
        <v>30.737947352854185</v>
      </c>
      <c r="DV13" s="7">
        <v>714833.33333333337</v>
      </c>
      <c r="DW13" s="8">
        <f t="shared" si="62"/>
        <v>31.416642250219752</v>
      </c>
      <c r="DX13" s="7">
        <v>714833.33333333337</v>
      </c>
      <c r="DY13" s="8">
        <f t="shared" si="63"/>
        <v>31.24954462659381</v>
      </c>
      <c r="DZ13" s="7">
        <v>687833.33333333337</v>
      </c>
      <c r="EA13" s="8">
        <f t="shared" si="64"/>
        <v>29.91446796172804</v>
      </c>
      <c r="EB13" s="7">
        <v>687500</v>
      </c>
      <c r="EC13" s="8">
        <f t="shared" si="65"/>
        <v>29.815684857246115</v>
      </c>
      <c r="ED13" s="7">
        <v>699500</v>
      </c>
      <c r="EE13" s="8">
        <f t="shared" si="66"/>
        <v>30.860294117647058</v>
      </c>
      <c r="EF13" s="7">
        <v>705500</v>
      </c>
      <c r="EG13" s="8">
        <f t="shared" si="67"/>
        <v>30.997363796133566</v>
      </c>
      <c r="EH13" s="7">
        <v>724500</v>
      </c>
      <c r="EI13" s="8">
        <f t="shared" si="68"/>
        <v>31.799561082662766</v>
      </c>
      <c r="EJ13" s="7">
        <v>715500</v>
      </c>
      <c r="EK13" s="8">
        <f t="shared" si="69"/>
        <v>31.278688524590162</v>
      </c>
      <c r="EL13" s="7">
        <v>689000</v>
      </c>
      <c r="EM13" s="8">
        <f t="shared" si="70"/>
        <v>29.805335255948087</v>
      </c>
      <c r="EN13" s="7">
        <v>731583.33333333337</v>
      </c>
      <c r="EO13" s="8">
        <f t="shared" si="71"/>
        <v>31.230878690857349</v>
      </c>
      <c r="EP13" s="7">
        <v>736833.33333333337</v>
      </c>
      <c r="EQ13" s="8">
        <f t="array" ref="EQ13">EP13/INDEX(Exch_rates,MATCH($A13,Exch_regions2,0),MATCH(EP$1,Exch_months2,0))</f>
        <v>31.372409877944932</v>
      </c>
      <c r="ER13" s="7">
        <v>759833.33333333337</v>
      </c>
      <c r="ES13" s="8">
        <f t="array" ref="ES13">ER13/INDEX(Exch_rates,MATCH($A13,Exch_regions2,0),MATCH(ER$1,Exch_months2,0))</f>
        <v>34.085981308411213</v>
      </c>
      <c r="ET13" s="7">
        <v>817833.33333333337</v>
      </c>
      <c r="EU13" s="8">
        <f t="array" ref="EU13">ET13/INDEX(Exch_rates,MATCH($A13,Exch_regions2,0),MATCH(ET$1,Exch_months2,0))</f>
        <v>37.21653394008343</v>
      </c>
      <c r="EV13" s="7">
        <v>792833.33333333337</v>
      </c>
      <c r="EW13" s="8">
        <f t="array" ref="EW13">EV13/INDEX(Exch_rates,MATCH($A13,Exch_regions2,0),MATCH(EV$1,Exch_months2,0))</f>
        <v>35.158906134515895</v>
      </c>
      <c r="EX13" s="7">
        <v>717900</v>
      </c>
      <c r="EY13" s="8">
        <f t="array" ref="EY13">EX13/INDEX(Exch_rates,MATCH($A13,Exch_regions2,0),MATCH(EX$1,Exch_months2,0))</f>
        <v>31.765486725663717</v>
      </c>
      <c r="EZ13" s="7">
        <v>722833.33333333337</v>
      </c>
      <c r="FA13" s="8">
        <f t="array" ref="FA13">EZ13/INDEX(Exch_rates,MATCH($A13,Exch_regions2,0),MATCH(EZ$1,Exch_months2,0))</f>
        <v>32.09027007029227</v>
      </c>
      <c r="FB13" s="7">
        <v>738666.66666666663</v>
      </c>
      <c r="FC13" s="8">
        <f t="array" ref="FC13">FB13/INDEX(Exch_rates,MATCH($A13,Exch_regions2,0),MATCH(FB$1,Exch_months2,0))</f>
        <v>32.45459871118922</v>
      </c>
      <c r="FD13" s="7">
        <v>757916.66666666663</v>
      </c>
      <c r="FE13" s="8">
        <f t="array" ref="FE13">FD13/INDEX(Exch_rates,MATCH($A13,Exch_regions2,0),MATCH(FD$1,Exch_months2,0))</f>
        <v>33.376146788990823</v>
      </c>
      <c r="FF13" s="7">
        <v>766333.33333333337</v>
      </c>
      <c r="FG13" s="8">
        <f t="array" ref="FG13">FF13/INDEX(Exch_rates,MATCH($A13,Exch_regions2,0),MATCH(FF$1,Exch_months2,0))</f>
        <v>33.722038870553725</v>
      </c>
      <c r="FH13" s="7">
        <v>766333.33333333337</v>
      </c>
      <c r="FI13" s="8">
        <f t="array" ref="FI13">FH13/INDEX(Exch_rates,MATCH($A13,Exch_regions2,0),MATCH(FH$1,Exch_months2,0))</f>
        <v>33.488710852148586</v>
      </c>
      <c r="FJ13" s="7">
        <v>722833.33333333337</v>
      </c>
      <c r="FK13" s="8">
        <f t="array" ref="FK13">FJ13/INDEX(Exch_rates,MATCH($A13,Exch_regions2,0),MATCH(FJ$1,Exch_months2,0))</f>
        <v>31.496005809731301</v>
      </c>
      <c r="FL13" s="7">
        <v>723833.33333333337</v>
      </c>
      <c r="FM13" s="8">
        <f t="array" ref="FM13">FL13/INDEX(Exch_rates,MATCH($A13,Exch_regions2,0),MATCH(FL$1,Exch_months2,0))</f>
        <v>31.516690856313499</v>
      </c>
      <c r="FN13" s="7">
        <v>743333.33333333337</v>
      </c>
      <c r="FO13" s="8">
        <f t="array" ref="FO13">FN13/INDEX(Exch_rates,MATCH($A13,Exch_regions2,0),MATCH(FN$1,Exch_months2,0))</f>
        <v>31.86624749928551</v>
      </c>
      <c r="FP13" s="7">
        <v>767000</v>
      </c>
      <c r="FQ13" s="8">
        <f t="array" ref="FQ13">FP13/INDEX(Exch_rates,MATCH($A13,Exch_regions2,0),MATCH(FP$1,Exch_months2,0))</f>
        <v>33.359913011960856</v>
      </c>
      <c r="FR13" s="7">
        <v>765083.33333333337</v>
      </c>
      <c r="FS13" s="8">
        <f t="array" ref="FS13">FR13/INDEX(Exch_rates,MATCH($A13,Exch_regions2,0),MATCH(FR$1,Exch_months2,0))</f>
        <v>32.812723373838459</v>
      </c>
      <c r="FT13" s="7">
        <v>757833.33333333337</v>
      </c>
      <c r="FU13" s="8">
        <f t="array" ref="FU13">FT13/INDEX(Exch_rates,MATCH($A13,Exch_regions2,0),MATCH(FT$1,Exch_months2,0))</f>
        <v>32.559971356963842</v>
      </c>
      <c r="FV13" s="7">
        <v>755333.33333333337</v>
      </c>
      <c r="FW13" s="8">
        <f t="array" ref="FW13">FV13/INDEX(Exch_rates,MATCH($A13,Exch_regions2,0),MATCH(FV$1,Exch_months2,0))</f>
        <v>32.686620988099534</v>
      </c>
      <c r="FX13" s="7">
        <v>742083.33333333337</v>
      </c>
      <c r="FY13" s="8">
        <f t="array" ref="FY13">FX13/INDEX(Exch_rates,MATCH($A13,Exch_regions2,0),MATCH(FX$1,Exch_months2,0))</f>
        <v>32.206148282097651</v>
      </c>
      <c r="FZ13" s="7">
        <v>714766.66666666663</v>
      </c>
      <c r="GA13" s="8">
        <f t="array" ref="GA13">FZ13/INDEX(Exch_rates,MATCH($A13,Exch_regions2,0),MATCH(FZ$1,Exch_months2,0))</f>
        <v>30.192903407490846</v>
      </c>
      <c r="GB13" s="7">
        <v>723000</v>
      </c>
      <c r="GC13" s="8">
        <f t="array" ref="GC13">GB13/INDEX(Exch_rates,MATCH($A13,Exch_regions2,0),MATCH(GB$1,Exch_months2,0))</f>
        <v>30.229965156794425</v>
      </c>
      <c r="GD13" s="7">
        <v>727250</v>
      </c>
      <c r="GE13" s="8">
        <f t="array" ref="GE13">GD13/INDEX(Exch_rates,MATCH($A13,Exch_regions2,0),MATCH(GD$1,Exch_months2,0))</f>
        <v>30.460732984293195</v>
      </c>
      <c r="GF13" s="7">
        <v>729000</v>
      </c>
      <c r="GG13" s="8">
        <f t="array" ref="GG13">GF13/INDEX(Exch_rates,MATCH($A13,Exch_regions2,0),MATCH(GF$1,Exch_months2,0))</f>
        <v>30.316052120876073</v>
      </c>
      <c r="GH13" s="7">
        <v>706000</v>
      </c>
      <c r="GI13" s="8">
        <f t="array" ref="GI13">GH13/INDEX(Exch_rates,MATCH($A13,Exch_regions2,0),MATCH(GH$1,Exch_months2,0))</f>
        <v>28.87525562372188</v>
      </c>
      <c r="GJ13" s="7">
        <v>712000</v>
      </c>
      <c r="GK13" s="8">
        <f t="array" ref="GK13">GJ13/INDEX(Exch_rates,MATCH($A13,Exch_regions2,0),MATCH(GJ$1,Exch_months2,0))</f>
        <v>29.120654396728018</v>
      </c>
      <c r="GL13" s="7">
        <v>755500</v>
      </c>
      <c r="GM13" s="8">
        <f t="array" ref="GM13">GL13/INDEX(Exch_rates,MATCH($A13,Exch_regions2,0),MATCH(GL$1,Exch_months2,0))</f>
        <v>30.794836956521742</v>
      </c>
      <c r="GN13" s="7">
        <v>792250</v>
      </c>
      <c r="GO13" s="8">
        <f t="array" ref="GO13">GN13/INDEX(Exch_rates,MATCH($A13,Exch_regions2,0),MATCH(GN$1,Exch_months2,0))</f>
        <v>32.227118644067801</v>
      </c>
      <c r="GP13" s="7">
        <v>815500</v>
      </c>
      <c r="GQ13" s="8">
        <f t="array" ref="GQ13">GP13/INDEX(Exch_rates,MATCH($A13,Exch_regions2,0),MATCH(GP$1,Exch_months2,0))</f>
        <v>33.433549709600271</v>
      </c>
      <c r="GR13" s="7">
        <v>833900</v>
      </c>
      <c r="GS13" s="8">
        <f t="array" ref="GS13">GR13/INDEX(Exch_rates,MATCH($A13,Exch_regions2,0),MATCH(GR$1,Exch_months2,0))</f>
        <v>34.204265791632487</v>
      </c>
      <c r="GT13" s="7">
        <v>751000</v>
      </c>
      <c r="GU13" s="8">
        <f t="array" ref="GU13">GT13/INDEX(Exch_rates,MATCH($A13,Exch_regions2,0),MATCH(GT$1,Exch_months2,0))</f>
        <v>30.476834629692256</v>
      </c>
      <c r="GV13" s="7">
        <v>745500</v>
      </c>
      <c r="GW13" s="8">
        <f t="array" ref="GW13">GV13/INDEX(Exch_rates,MATCH($A13,Exch_regions2,0),MATCH(GV$1,Exch_months2,0))</f>
        <v>30.222972972972972</v>
      </c>
      <c r="GX13" s="7">
        <v>772400</v>
      </c>
      <c r="GY13" s="8">
        <f t="array" ref="GY13">GX13/INDEX(Exch_rates,MATCH($A13,Exch_regions2,0),MATCH(GX$1,Exch_months2,0))</f>
        <v>31.612551159618011</v>
      </c>
      <c r="GZ13" s="7">
        <v>785000</v>
      </c>
      <c r="HA13" s="8">
        <f t="array" ref="HA13">GZ13/INDEX(Exch_rates,MATCH($A13,Exch_regions2,0),MATCH(GZ$1,Exch_months2,0))</f>
        <v>32.238193018480494</v>
      </c>
      <c r="HB13" s="7">
        <v>795000</v>
      </c>
      <c r="HC13" s="8">
        <f t="array" ref="HC13">HB13/INDEX(Exch_rates,MATCH($A13,Exch_regions2,0),MATCH(HB$1,Exch_months2,0))</f>
        <v>32.229729729729726</v>
      </c>
      <c r="HD13" s="7">
        <v>720000</v>
      </c>
      <c r="HE13" s="8">
        <f t="array" ref="HE13">HD13/INDEX(Exch_rates,MATCH($A13,Exch_regions2,0),MATCH(HD$1,Exch_months2,0))</f>
        <v>28.514851485148515</v>
      </c>
      <c r="HF13" s="7">
        <v>731500</v>
      </c>
      <c r="HG13" s="8">
        <f t="array" ref="HG13">HF13/INDEX(Exch_rates,MATCH($A13,Exch_regions2,0),MATCH(HF$1,Exch_months2,0))</f>
        <v>29.26</v>
      </c>
      <c r="HH13" s="7">
        <v>719000</v>
      </c>
      <c r="HI13" s="8">
        <f t="array" ref="HI13">HH13/INDEX(Exch_rates,MATCH($A13,Exch_regions2,0),MATCH(HH$1,Exch_months2,0))</f>
        <v>28.731268731268731</v>
      </c>
      <c r="HJ13" s="7">
        <v>726500</v>
      </c>
      <c r="HK13" s="8">
        <f t="array" ref="HK13">HJ13/INDEX(Exch_rates,MATCH($A13,Exch_regions2,0),MATCH(HJ$1,Exch_months2,0))</f>
        <v>29.040639573617586</v>
      </c>
      <c r="HL13" s="7">
        <v>734000</v>
      </c>
      <c r="HM13" s="8">
        <f t="array" ref="HM13">HL13/INDEX(Exch_rates,MATCH($A13,Exch_regions2,0),MATCH(HL$1,Exch_months2,0))</f>
        <v>29.409015025041736</v>
      </c>
      <c r="HN13" s="8">
        <v>734000</v>
      </c>
      <c r="HO13" s="8">
        <f t="array" ref="HO13">HN13/INDEX(Exch_rates,MATCH($A13,Exch_regions2,0),MATCH(HN$1,Exch_months2,0))</f>
        <v>29.213930348258707</v>
      </c>
      <c r="HP13" s="8">
        <v>740958.33333333337</v>
      </c>
      <c r="HQ13" s="8">
        <f t="array" ref="HQ13">HP13/INDEX(Exch_rates,MATCH($A13,Exch_regions2,0),MATCH(HP$1,Exch_months2,0))</f>
        <v>28.636070853462158</v>
      </c>
      <c r="HR13" s="8">
        <v>732291.66666666663</v>
      </c>
      <c r="HS13" s="8">
        <f t="array" ref="HS13">HR13/INDEX(Exch_rates,MATCH($A13,Exch_regions2,0),MATCH(HR$1,Exch_months2,0))</f>
        <v>28.438511326860841</v>
      </c>
      <c r="HT13" s="8">
        <v>757500</v>
      </c>
      <c r="HU13" s="8">
        <f t="array" ref="HU13">HT13/INDEX(Exch_rates,MATCH($A13,Exch_regions2,0),MATCH(HT$1,Exch_months2,0))</f>
        <v>29.659357870007831</v>
      </c>
      <c r="HV13" s="8">
        <v>764083.33333333337</v>
      </c>
      <c r="HW13" s="8">
        <f t="array" ref="HW13">HV13/INDEX(Exch_rates,MATCH($A13,Exch_regions2,0),MATCH(HV$1,Exch_months2,0))</f>
        <v>29.866449511400653</v>
      </c>
      <c r="HX13" s="8">
        <v>763100</v>
      </c>
      <c r="HY13" s="8">
        <f t="array" ref="HY13">HX13/INDEX(Exch_rates,MATCH($A13,Exch_regions2,0),MATCH(HX$1,Exch_months2,0))</f>
        <v>30.241743725231178</v>
      </c>
      <c r="HZ13" s="8">
        <v>767750</v>
      </c>
      <c r="IA13" s="8">
        <f t="array" ref="IA13">HZ13/INDEX(Exch_rates,MATCH($A13,Exch_regions2,0),MATCH(HZ$1,Exch_months2,0))</f>
        <v>30.20655737704918</v>
      </c>
      <c r="IB13" s="8">
        <v>839866.5</v>
      </c>
      <c r="IC13" s="8">
        <f t="array" ref="IC13">IB13/INDEX(Exch_rates,MATCH($A13,Exch_regions2,0),MATCH(IB$1,Exch_months2,0))</f>
        <v>32.700837118754059</v>
      </c>
      <c r="ID13" s="8">
        <v>818375</v>
      </c>
      <c r="IE13" s="8">
        <f t="array" ref="IE13">ID13/INDEX(Exch_rates,MATCH($A13,Exch_regions2,0),MATCH(ID$1,Exch_months2,0))</f>
        <v>31.802137305699482</v>
      </c>
      <c r="IF13" s="8">
        <v>818083.33333333337</v>
      </c>
      <c r="IG13" s="8">
        <f t="array" ref="IG13">IF13/INDEX(Exch_rates,MATCH($A13,Exch_regions2,0),MATCH(IF$1,Exch_months2,0))</f>
        <v>31.464743589743591</v>
      </c>
      <c r="IH13" s="8">
        <v>832958.33333333337</v>
      </c>
      <c r="II13" s="8">
        <f t="array" ref="II13">IH13/INDEX(Exch_rates,MATCH($A13,Exch_regions2,0),MATCH(IH$1,Exch_months2,0))</f>
        <v>32.400324149108592</v>
      </c>
      <c r="IJ13" s="8">
        <v>895166.66666666663</v>
      </c>
      <c r="IK13" s="8">
        <f t="array" ref="IK13">IJ13/INDEX(Exch_rates,MATCH($A13,Exch_regions2,0),MATCH(IJ$1,Exch_months2,0))</f>
        <v>34.577104819292622</v>
      </c>
      <c r="IL13" s="8">
        <v>863736.66666666663</v>
      </c>
      <c r="IM13" s="8">
        <f t="array" ref="IM13">IL13/INDEX(Exch_rates,MATCH($A13,Exch_regions2,0),MATCH(IL$1,Exch_months2,0))</f>
        <v>33.739713541666667</v>
      </c>
      <c r="IN13" s="8">
        <v>841333.33333333337</v>
      </c>
      <c r="IO13" s="8">
        <f t="array" ref="IO13">IN13/INDEX(Exch_rates,MATCH($A13,Exch_regions2,0),MATCH(IN$1,Exch_months2,0))</f>
        <v>32.358974358974358</v>
      </c>
      <c r="IP13" s="8">
        <v>854900</v>
      </c>
      <c r="IQ13" s="8">
        <f t="array" ref="IQ13">IP13/INDEX(Exch_rates,MATCH($A13,Exch_regions2,0),MATCH(IP$1,Exch_months2,0))</f>
        <v>33.264591439688715</v>
      </c>
      <c r="IR13" s="8">
        <v>852083.33333333337</v>
      </c>
      <c r="IS13" s="8">
        <f t="array" ref="IS13">IR13/INDEX(Exch_rates,MATCH($A13,Exch_regions2,0),MATCH(IR$1,Exch_months2,0))</f>
        <v>33.970099667774086</v>
      </c>
      <c r="IT13" s="8">
        <v>864500</v>
      </c>
      <c r="IU13" s="8">
        <f t="array" ref="IU13">IT13/INDEX(Exch_rates,MATCH($A13,Exch_regions2,0),MATCH(IT$1,Exch_months2,0))</f>
        <v>34.237623762376238</v>
      </c>
      <c r="IV13" s="34">
        <v>863900</v>
      </c>
      <c r="IW13" s="8">
        <f t="array" ref="IW13">IV13/INDEX(Exch_rates,MATCH($A13,Exch_regions2,0),MATCH(IV$1,Exch_months2,0))</f>
        <v>34.101315789473688</v>
      </c>
      <c r="IX13" s="8">
        <v>863875</v>
      </c>
      <c r="IY13" s="8">
        <f t="array" ref="IY13">IX13/INDEX(Exch_rates,MATCH($A13,Exch_regions2,0),MATCH(IX$1,Exch_months2,0))</f>
        <v>33.279293739967898</v>
      </c>
      <c r="IZ13" s="8">
        <v>876666.66666666663</v>
      </c>
      <c r="JA13" s="8">
        <f t="array" ref="JA13">IZ13/INDEX(Exch_rates,MATCH($A13,Exch_regions2,0),MATCH(IZ$1,Exch_months2,0))</f>
        <v>33.642468819955226</v>
      </c>
      <c r="JB13" s="8">
        <v>865733.33333333337</v>
      </c>
      <c r="JC13" s="8">
        <f t="array" ref="JC13">JB13/INDEX(Exch_rates,MATCH($A13,Exch_regions2,0),MATCH(JB$1,Exch_months2,0))</f>
        <v>33.297435897435896</v>
      </c>
      <c r="JD13" s="8">
        <v>866000</v>
      </c>
      <c r="JE13" s="8">
        <f t="array" ref="JE13">JD13/INDEX(Exch_rates,MATCH($A13,Exch_regions2,0),MATCH(JD$1,Exch_months2,0))</f>
        <v>33.307692307692307</v>
      </c>
      <c r="JF13" s="8">
        <v>919833.33333333337</v>
      </c>
      <c r="JG13" s="8">
        <f t="array" ref="JG13">JF13/INDEX(Exch_rates,MATCH($A13,Exch_regions2,0),MATCH(JF$1,Exch_months2,0))</f>
        <v>35.378205128205131</v>
      </c>
      <c r="JH13" s="8">
        <v>962750</v>
      </c>
      <c r="JI13" s="8">
        <f t="array" ref="JI13">JH13/INDEX(Exch_rates,MATCH($A13,Exch_regions2,0),MATCH(JH$1,Exch_months2,0))</f>
        <v>36.79299363057325</v>
      </c>
      <c r="JJ13" s="8">
        <v>1010875</v>
      </c>
      <c r="JK13" s="8">
        <f t="array" ref="JK13">JJ13/INDEX(Exch_rates,MATCH($A13,Exch_regions2,0),MATCH(JJ$1,Exch_months2,0))</f>
        <v>38.879807692307693</v>
      </c>
      <c r="JL13" s="8">
        <v>941500</v>
      </c>
      <c r="JM13" s="8">
        <f t="array" ref="JM13">JL13/INDEX(Exch_rates,MATCH($A13,Exch_regions2,0),MATCH(JL$1,Exch_months2,0))</f>
        <v>36.21153846153846</v>
      </c>
      <c r="JN13" s="8">
        <v>938500</v>
      </c>
      <c r="JO13" s="8">
        <f t="array" ref="JO13">JN13/INDEX(Exch_rates,MATCH($A13,Exch_regions2,0),MATCH(JN$1,Exch_months2,0))</f>
        <v>36.096153846153847</v>
      </c>
      <c r="JP13" s="8">
        <v>911500</v>
      </c>
      <c r="JQ13" s="8">
        <f t="array" ref="JQ13">JP13/INDEX(Exch_rates,MATCH($A13,Exch_regions2,0),MATCH(JP$1,Exch_months2,0))</f>
        <v>34.723809523809521</v>
      </c>
      <c r="JR13" s="8">
        <v>907750</v>
      </c>
      <c r="JS13" s="8">
        <f t="array" ref="JS13">JR13/INDEX(Exch_rates,MATCH($A13,Exch_regions2,0),MATCH(JR$1,Exch_months2,0))</f>
        <v>34.91346153846154</v>
      </c>
      <c r="JT13" s="8">
        <v>913900</v>
      </c>
      <c r="JU13" s="8">
        <f t="array" ref="JU13">JT13/INDEX(Exch_rates,MATCH($A13,Exch_regions2,0),MATCH(JT$1,Exch_months2,0))</f>
        <v>34.271250000000002</v>
      </c>
      <c r="JV13" s="8">
        <v>955000</v>
      </c>
      <c r="JW13" s="8">
        <f t="array" ref="JW13">JV13/INDEX(Exch_rates,MATCH($A13,Exch_regions2,0),MATCH(JV$1,Exch_months2,0))</f>
        <v>36.265822784810126</v>
      </c>
      <c r="JX13" s="8">
        <v>1010500</v>
      </c>
      <c r="JY13" s="8">
        <f t="array" ref="JY13">JX13/INDEX(Exch_rates,MATCH($A13,Exch_regions2,0),MATCH(JX$1,Exch_months2,0))</f>
        <v>38.37341772151899</v>
      </c>
      <c r="JZ13" s="8">
        <v>937750</v>
      </c>
      <c r="KA13" s="8">
        <f t="array" ref="KA13">JZ13/INDEX(Exch_rates,MATCH($A13,Exch_regions2,0),MATCH(JZ$1,Exch_months2,0))</f>
        <v>35.610759493670891</v>
      </c>
      <c r="KB13" s="8">
        <v>911500</v>
      </c>
      <c r="KC13" s="8">
        <f t="array" ref="KC13">KB13/INDEX(Exch_rates,MATCH($A13,Exch_regions2,0),MATCH(KB$1,Exch_months2,0))</f>
        <v>34.61392405063291</v>
      </c>
      <c r="KD13" s="8">
        <v>969700</v>
      </c>
      <c r="KE13" s="8">
        <f t="array" ref="KE13">KD13/INDEX(Exch_rates,MATCH($A13,Exch_regions2,0),MATCH(KD$1,Exch_months2,0))</f>
        <v>36.36465911647791</v>
      </c>
      <c r="KF13" s="8">
        <v>1048000</v>
      </c>
      <c r="KG13" s="8">
        <f t="array" ref="KG13">KF13/INDEX(Exch_rates,MATCH($A13,Exch_regions2,0),MATCH(KF$1,Exch_months2,0))</f>
        <v>39.300982524563111</v>
      </c>
      <c r="KH13" s="8">
        <v>1014500</v>
      </c>
      <c r="KI13" s="8">
        <f t="array" ref="KI13">KH13/INDEX(Exch_rates,MATCH($A13,Exch_regions2,0),MATCH(KH$1,Exch_months2,0))</f>
        <v>38.044701117527936</v>
      </c>
      <c r="KJ13" s="8">
        <v>910250</v>
      </c>
      <c r="KK13" s="8">
        <f t="array" ref="KK13">KJ13/INDEX(Exch_rates,MATCH($A13,Exch_regions2,0),MATCH(KJ$1,Exch_months2,0))</f>
        <v>34.13522838070952</v>
      </c>
      <c r="KL13" s="8">
        <v>890300</v>
      </c>
      <c r="KM13" s="8">
        <f t="array" ref="KM13">KL13/INDEX(Exch_rates,MATCH($A13,Exch_regions2,0),MATCH(KL$1,Exch_months2,0))</f>
        <v>33.809288725173737</v>
      </c>
      <c r="KN13" s="8">
        <v>891500</v>
      </c>
      <c r="KO13" s="8">
        <f t="array" ref="KO13">KN13/INDEX(Exch_rates,MATCH($A13,Exch_regions2,0),MATCH(KN$1,Exch_months2,0))</f>
        <v>33.854858922264839</v>
      </c>
      <c r="KP13" s="8">
        <v>887500</v>
      </c>
      <c r="KQ13" s="8">
        <f t="array" ref="KQ13">KP13/INDEX(Exch_rates,MATCH($A13,Exch_regions2,0),MATCH(KP$1,Exch_months2,0))</f>
        <v>33.702958265294498</v>
      </c>
      <c r="KR13" s="8">
        <v>931000</v>
      </c>
      <c r="KS13" s="8">
        <f t="array" ref="KS13">KR13/INDEX(Exch_rates,MATCH($A13,Exch_regions2,0),MATCH(KR$1,Exch_months2,0))</f>
        <v>35.354877909846962</v>
      </c>
      <c r="KT13" s="8">
        <v>964000</v>
      </c>
      <c r="KU13" s="8">
        <f t="array" ref="KU13">KT13/INDEX(Exch_rates,MATCH($A13,Exch_regions2,0),MATCH(KT$1,Exch_months2,0))</f>
        <v>36.608058329852277</v>
      </c>
      <c r="KV13" s="8">
        <v>919700</v>
      </c>
      <c r="KW13" s="8">
        <f t="array" ref="KW13">KV13/INDEX(Exch_rates,MATCH($A13,Exch_regions2,0),MATCH(KV$1,Exch_months2,0))</f>
        <v>34.925758553905744</v>
      </c>
      <c r="KX13" s="8">
        <v>865500</v>
      </c>
      <c r="KY13" s="8">
        <f t="array" ref="KY13">KX13/INDEX(Exch_rates,MATCH($A13,Exch_regions2,0),MATCH(KX$1,Exch_months2,0))</f>
        <v>32.867504651957617</v>
      </c>
      <c r="KZ13" s="8">
        <v>986500</v>
      </c>
      <c r="LA13" s="8">
        <f t="array" ref="LA13">KZ13/INDEX(Exch_rates,MATCH($A13,Exch_regions2,0),MATCH(KZ$1,Exch_months2,0))</f>
        <v>36.764431856296355</v>
      </c>
      <c r="LB13" s="8">
        <v>1019500</v>
      </c>
      <c r="LC13" s="8">
        <f t="array" ref="LC13">LB13/INDEX(Exch_rates,MATCH($A13,Exch_regions2,0),MATCH(LB$1,Exch_months2,0))</f>
        <v>37.29923535652874</v>
      </c>
      <c r="LD13" s="8">
        <v>1027000</v>
      </c>
      <c r="LE13" s="8">
        <f t="array" ref="LE13">LD13/INDEX(Exch_rates,MATCH($A13,Exch_regions2,0),MATCH(LD$1,Exch_months2,0))</f>
        <v>38.15574379551196</v>
      </c>
      <c r="LF13" s="8">
        <v>1065666.6666666667</v>
      </c>
      <c r="LG13" s="8">
        <f t="shared" si="72"/>
        <v>38.988280344882256</v>
      </c>
      <c r="LH13" s="8">
        <v>920966.66666666663</v>
      </c>
      <c r="LI13" s="8">
        <f>LH13/INDEX(Exch_Rate_Data1,MATCH('Non-Food Items CMB'!$A13,Exch_regions1,0),MATCH('Non-Food Items CMB'!LH$1,exch_month4,0))</f>
        <v>33.859068627450981</v>
      </c>
      <c r="LJ13" s="41">
        <v>988291.66666666663</v>
      </c>
      <c r="LK13" s="8">
        <f>LJ13/INDEX(exch_Rate_Data2,MATCH('Non-Food Items CMB'!$A13,Exch_regions1,0),MATCH('Non-Food Items CMB'!LJ$1,exch_month5,0))</f>
        <v>36.379727109867723</v>
      </c>
      <c r="LL13" s="8">
        <v>1013833.3333333334</v>
      </c>
      <c r="LM13" s="8">
        <f>LL13/INDEX(exch_Rate_Data3,MATCH('Non-Food Items CMB'!$A13,Exch_regions1,0),MATCH('Non-Food Items CMB'!LL$1,exch_month6,0))</f>
        <v>37.204892966360859</v>
      </c>
      <c r="LN13" s="41">
        <v>981216.66666666663</v>
      </c>
      <c r="LO13" s="7">
        <f>LN13/INDEX(Exchange_rate4,MATCH('Non-Food Items CMB'!$A13,Exch_regions1,0),MATCH('Non-Food Items CMB'!LN$1,exch_month7,0))</f>
        <v>36.074142156862742</v>
      </c>
      <c r="LP13" s="7">
        <v>1140416.6666666667</v>
      </c>
      <c r="LQ13" s="7">
        <f>LP13/INDEX(Exchange_rate5,MATCH('Non-Food Items CMB'!$A13,Exch_regions1,0),MATCH('Non-Food Items CMB'!LP$1,exch_month8,0))</f>
        <v>42.237654320987659</v>
      </c>
      <c r="LR13" s="7">
        <v>1061800</v>
      </c>
      <c r="LS13" s="7">
        <f>LR13/INDEX(Exchange_rate6,MATCH('Non-Food Items CMB'!$A13,Exch_regions1,0),MATCH('Non-Food Items CMB'!LR$1,exch_month9,0))</f>
        <v>39.036764705882355</v>
      </c>
      <c r="LT13" s="7">
        <v>1006666.6666666666</v>
      </c>
      <c r="LU13" s="7">
        <f>LT13/INDEX(Exchange_rate7,MATCH('Non-Food Items CMB'!$A13,Exch_regions1,0),MATCH('Non-Food Items CMB'!LT$1,exch_month10,0))</f>
        <v>36.829268292682926</v>
      </c>
      <c r="LV13" s="7">
        <v>949250</v>
      </c>
      <c r="LW13" s="7">
        <f>LV13/INDEX(exchange_rates8,MATCH('Non-Food Items CMB'!$A13,Exch_regions1,0),MATCH('Non-Food Items CMB'!LV$1,exch_month11,0))</f>
        <v>34.310240963855421</v>
      </c>
      <c r="LX13" s="7">
        <v>926733.33333333337</v>
      </c>
      <c r="LY13" s="7">
        <f>LX13/INDEX(exchange_rates9,MATCH('Non-Food Items CMB'!$A13,Exch_regions1,0),MATCH('Non-Food Items CMB'!LX$1,exch_month12,0))</f>
        <v>33.496385542168674</v>
      </c>
      <c r="LZ13" s="7">
        <v>964166.66666666663</v>
      </c>
      <c r="MA13" s="7">
        <f>LZ13/INDEX(exchange_rates10,MATCH('Non-Food Items CMB'!$A13,Exch_regions1,0),MATCH('Non-Food Items CMB'!LZ$1,exch_month13,0))</f>
        <v>34.744744744744743</v>
      </c>
      <c r="MB13" s="7">
        <v>967917.66666666663</v>
      </c>
      <c r="MC13" s="7">
        <f>MB13/INDEX(exchange_rates11,MATCH('Non-Food Items CMB'!$A13,Exch_regions1,0),MATCH('Non-Food Items CMB'!MB$1,exch_month14,0))</f>
        <v>34.605153078857363</v>
      </c>
      <c r="MD13" s="7">
        <v>991266.66666666663</v>
      </c>
      <c r="ME13" s="7">
        <f>MD13/INDEX(exchange_rates12,MATCH('Non-Food Items CMB'!$A13,Exch_regions1,0),MATCH('Non-Food Items CMB'!MD$1,exch_month15,0))</f>
        <v>34.985882352941175</v>
      </c>
      <c r="MF13" s="7">
        <v>967950</v>
      </c>
      <c r="MG13" s="7">
        <f>MF13/INDEX(exchange_rates13,MATCH('Non-Food Items CMB'!$A13,Exch_regions1,0),MATCH('Non-Food Items CMB'!MF$1,exch_month16,0))</f>
        <v>33.765697674418604</v>
      </c>
      <c r="MH13" s="7">
        <v>918200</v>
      </c>
      <c r="MI13" s="7">
        <f>MH13/INDEX(exchange_rates14,MATCH('Non-Food Items CMB'!$A13,Exch_regions1,0),MATCH('Non-Food Items CMB'!MH$1,exch_month17,0))</f>
        <v>31.662068965517243</v>
      </c>
      <c r="MJ13" s="7">
        <v>1003966.6666666666</v>
      </c>
      <c r="MK13" s="7">
        <f>MJ13/INDEX(exchange_rates15,MATCH('Non-Food Items CMB'!$A13,Exch_regions1,0),MATCH('Non-Food Items CMB'!MJ$1,exch_month18,0))</f>
        <v>35.14469078179696</v>
      </c>
      <c r="ML13" s="7">
        <v>935650</v>
      </c>
      <c r="MM13" s="7">
        <f>ML13/INDEX(exchange_rates16,MATCH('Non-Food Items CMB'!$A13,Exch_regions1,0),MATCH('Non-Food Items CMB'!ML$1,exch_month19,0))</f>
        <v>32.403463203463204</v>
      </c>
      <c r="MN13" s="7">
        <v>963566.66666666663</v>
      </c>
      <c r="MO13" s="7">
        <f>MN13/INDEX(exchange_rates17,MATCH('Non-Food Items CMB'!$A13,Exch_regions1,0),MATCH('Non-Food Items CMB'!MN$1,exch_month20,0))</f>
        <v>32.848863636363639</v>
      </c>
      <c r="MP13" s="7">
        <v>1006832.9999833334</v>
      </c>
      <c r="MQ13" s="7">
        <f>MP13/INDEX(exchange_rates18,MATCH('Non-Food Items CMB'!$A13,Exch_regions1,0),MATCH('Non-Food Items CMB'!MP$1,exch_month21,0))</f>
        <v>33.93819101067416</v>
      </c>
      <c r="MR13" s="7">
        <v>1014166.6666666666</v>
      </c>
      <c r="MS13" s="7">
        <f>MR13/INDEX(exchange_rates19,MATCH('Non-Food Items CMB'!$A13,Exch_regions1,0),MATCH('Non-Food Items CMB'!MR$1,exch_month22,0))</f>
        <v>30.198511166253098</v>
      </c>
      <c r="MT13" s="40">
        <f t="shared" si="73"/>
        <v>930679.96666666656</v>
      </c>
      <c r="MU13" s="40">
        <f t="shared" si="73"/>
        <v>35.294350101363385</v>
      </c>
      <c r="MW13" s="6"/>
      <c r="MX13" s="37"/>
    </row>
    <row r="14" spans="1:362" ht="14.5" x14ac:dyDescent="0.35">
      <c r="A14" s="14" t="s">
        <v>10</v>
      </c>
      <c r="B14" s="7">
        <v>679272.5</v>
      </c>
      <c r="C14" s="8">
        <f t="shared" si="0"/>
        <v>22.344490131578947</v>
      </c>
      <c r="D14" s="7">
        <v>675207.5</v>
      </c>
      <c r="E14" s="8">
        <f t="shared" si="1"/>
        <v>22.210773026315788</v>
      </c>
      <c r="F14" s="7">
        <v>622625</v>
      </c>
      <c r="G14" s="8">
        <f t="shared" si="2"/>
        <v>19.703322784810126</v>
      </c>
      <c r="H14" s="7">
        <v>693875</v>
      </c>
      <c r="I14" s="8">
        <f t="shared" si="3"/>
        <v>22.239583333333332</v>
      </c>
      <c r="J14" s="7">
        <v>709125</v>
      </c>
      <c r="K14" s="8">
        <f t="shared" si="4"/>
        <v>22.426470588235293</v>
      </c>
      <c r="L14" s="7">
        <v>713094.375</v>
      </c>
      <c r="M14" s="8">
        <f t="shared" si="5"/>
        <v>21.975173343605547</v>
      </c>
      <c r="N14" s="7">
        <v>715894.375</v>
      </c>
      <c r="O14" s="8">
        <f t="shared" si="6"/>
        <v>22.477060439560439</v>
      </c>
      <c r="P14" s="7">
        <v>716250</v>
      </c>
      <c r="Q14" s="8">
        <f t="shared" si="7"/>
        <v>22.417840375586856</v>
      </c>
      <c r="R14" s="7">
        <v>703000</v>
      </c>
      <c r="S14" s="8">
        <f t="shared" si="8"/>
        <v>22.677419354838708</v>
      </c>
      <c r="T14" s="7">
        <v>676250</v>
      </c>
      <c r="U14" s="8">
        <f t="shared" si="9"/>
        <v>22.172131147540984</v>
      </c>
      <c r="V14" s="7">
        <v>729250</v>
      </c>
      <c r="W14" s="8">
        <f t="shared" si="10"/>
        <v>28.654223968565816</v>
      </c>
      <c r="X14" s="7">
        <v>702375</v>
      </c>
      <c r="Y14" s="8">
        <f t="shared" si="11"/>
        <v>30.805921052631579</v>
      </c>
      <c r="Z14" s="7">
        <v>686250</v>
      </c>
      <c r="AA14" s="8">
        <f t="shared" si="12"/>
        <v>28.785654362416107</v>
      </c>
      <c r="AB14" s="7">
        <v>734875</v>
      </c>
      <c r="AC14" s="8">
        <f t="shared" si="13"/>
        <v>28.678048780487806</v>
      </c>
      <c r="AD14" s="7">
        <v>754750</v>
      </c>
      <c r="AE14" s="8">
        <f t="shared" si="14"/>
        <v>32.164926486256128</v>
      </c>
      <c r="AF14" s="7">
        <v>752250</v>
      </c>
      <c r="AG14" s="8">
        <f t="shared" si="15"/>
        <v>33.270676691729321</v>
      </c>
      <c r="AH14" s="7">
        <v>763250</v>
      </c>
      <c r="AI14" s="8">
        <f t="shared" si="16"/>
        <v>33.184782608695649</v>
      </c>
      <c r="AJ14" s="7">
        <v>746125</v>
      </c>
      <c r="AK14" s="8">
        <f t="shared" si="17"/>
        <v>32.926963812886143</v>
      </c>
      <c r="AL14" s="7">
        <v>768500</v>
      </c>
      <c r="AM14" s="8">
        <f t="shared" si="18"/>
        <v>35.099337748344368</v>
      </c>
      <c r="AN14" s="7">
        <v>773250</v>
      </c>
      <c r="AO14" s="8">
        <f t="shared" si="19"/>
        <v>35.099863822060826</v>
      </c>
      <c r="AP14" s="7">
        <v>774250</v>
      </c>
      <c r="AQ14" s="8">
        <f t="shared" si="20"/>
        <v>34.82905982905983</v>
      </c>
      <c r="AR14" s="7">
        <v>771100</v>
      </c>
      <c r="AS14" s="8">
        <f t="shared" si="21"/>
        <v>34.246757861076567</v>
      </c>
      <c r="AT14" s="7">
        <v>789187.5</v>
      </c>
      <c r="AU14" s="8">
        <f t="shared" si="22"/>
        <v>35.631484608507989</v>
      </c>
      <c r="AV14" s="7">
        <v>784125</v>
      </c>
      <c r="AW14" s="8">
        <f t="shared" si="23"/>
        <v>35.497473924380706</v>
      </c>
      <c r="AX14" s="7">
        <v>762625</v>
      </c>
      <c r="AY14" s="8">
        <f t="shared" si="24"/>
        <v>36.384780534351144</v>
      </c>
      <c r="AZ14" s="7">
        <v>747375</v>
      </c>
      <c r="BA14" s="8">
        <f t="shared" si="25"/>
        <v>38.015005086469991</v>
      </c>
      <c r="BB14" s="7">
        <v>756906.25</v>
      </c>
      <c r="BC14" s="8">
        <f t="shared" si="26"/>
        <v>41.559483544359402</v>
      </c>
      <c r="BD14" s="7">
        <v>735150</v>
      </c>
      <c r="BE14" s="8">
        <f t="shared" si="27"/>
        <v>41.865034168564918</v>
      </c>
      <c r="BF14" s="7">
        <v>713562.5</v>
      </c>
      <c r="BG14" s="8">
        <f t="shared" si="28"/>
        <v>40.087780898876403</v>
      </c>
      <c r="BH14" s="7">
        <v>740937.5</v>
      </c>
      <c r="BI14" s="8">
        <f t="shared" si="29"/>
        <v>40.159214092140921</v>
      </c>
      <c r="BJ14" s="7">
        <v>778850</v>
      </c>
      <c r="BK14" s="8">
        <f t="shared" si="30"/>
        <v>41.873655913978496</v>
      </c>
      <c r="BL14" s="7">
        <v>764187.5</v>
      </c>
      <c r="BM14" s="8">
        <f t="shared" si="31"/>
        <v>40.114829396325462</v>
      </c>
      <c r="BN14" s="7">
        <v>762100</v>
      </c>
      <c r="BO14" s="8">
        <f t="shared" si="32"/>
        <v>39.324045407636739</v>
      </c>
      <c r="BP14" s="7">
        <v>809750</v>
      </c>
      <c r="BQ14" s="8">
        <f t="shared" si="33"/>
        <v>40.012155591572125</v>
      </c>
      <c r="BR14" s="7">
        <v>812437.5</v>
      </c>
      <c r="BS14" s="8">
        <f t="shared" si="34"/>
        <v>39.343220338983052</v>
      </c>
      <c r="BT14" s="7">
        <v>816737.5</v>
      </c>
      <c r="BU14" s="8">
        <f t="shared" si="35"/>
        <v>39.322941742898408</v>
      </c>
      <c r="BV14" s="7">
        <v>806343.75</v>
      </c>
      <c r="BW14" s="8">
        <f t="shared" si="36"/>
        <v>39.000906892382105</v>
      </c>
      <c r="BX14" s="7">
        <v>788437.5</v>
      </c>
      <c r="BY14" s="8">
        <f t="shared" si="37"/>
        <v>40.557484567901234</v>
      </c>
      <c r="BZ14" s="7">
        <v>779350</v>
      </c>
      <c r="CA14" s="8">
        <f t="shared" si="38"/>
        <v>39.609168530189066</v>
      </c>
      <c r="CB14" s="7">
        <v>780125</v>
      </c>
      <c r="CC14" s="8">
        <f t="shared" si="39"/>
        <v>38.802536682417312</v>
      </c>
      <c r="CD14" s="7">
        <v>799125</v>
      </c>
      <c r="CE14" s="8">
        <f t="shared" si="40"/>
        <v>39.10072611265511</v>
      </c>
      <c r="CF14" s="7">
        <v>732362.5</v>
      </c>
      <c r="CG14" s="8">
        <f t="shared" si="41"/>
        <v>35.7494142341111</v>
      </c>
      <c r="CH14" s="7">
        <v>751562.5</v>
      </c>
      <c r="CI14" s="8">
        <f t="shared" si="42"/>
        <v>36.316139164049289</v>
      </c>
      <c r="CJ14" s="7">
        <v>758667</v>
      </c>
      <c r="CK14" s="8">
        <f t="shared" si="43"/>
        <v>37.567071057192372</v>
      </c>
      <c r="CL14" s="7">
        <v>756962.5</v>
      </c>
      <c r="CM14" s="8">
        <f t="shared" si="44"/>
        <v>36.61776799535604</v>
      </c>
      <c r="CN14" s="7">
        <v>767937.5</v>
      </c>
      <c r="CO14" s="8">
        <f t="shared" si="45"/>
        <v>36.524970273483945</v>
      </c>
      <c r="CP14" s="7">
        <v>767937.5</v>
      </c>
      <c r="CQ14" s="8">
        <f t="shared" si="46"/>
        <v>36.612038140643627</v>
      </c>
      <c r="CR14" s="7">
        <v>762087.5</v>
      </c>
      <c r="CS14" s="8">
        <f t="shared" si="47"/>
        <v>36.165883637053909</v>
      </c>
      <c r="CT14" s="7">
        <v>761812.5</v>
      </c>
      <c r="CU14" s="8">
        <f t="shared" si="48"/>
        <v>35.474388824214202</v>
      </c>
      <c r="CV14" s="7">
        <v>761812.5</v>
      </c>
      <c r="CW14" s="8">
        <f t="shared" si="49"/>
        <v>34.945527522935777</v>
      </c>
      <c r="CX14" s="7">
        <v>791812.5</v>
      </c>
      <c r="CY14" s="8">
        <f t="shared" si="50"/>
        <v>36.155821917808218</v>
      </c>
      <c r="CZ14" s="7">
        <v>810812.5</v>
      </c>
      <c r="DA14" s="8">
        <f t="shared" si="51"/>
        <v>36.359304932735427</v>
      </c>
      <c r="DB14" s="7">
        <v>814375</v>
      </c>
      <c r="DC14" s="8">
        <f t="shared" si="52"/>
        <v>36.170330890517434</v>
      </c>
      <c r="DD14" s="7">
        <v>826975</v>
      </c>
      <c r="DE14" s="8">
        <f t="shared" si="53"/>
        <v>36.353745384209603</v>
      </c>
      <c r="DF14" s="7">
        <v>806700</v>
      </c>
      <c r="DG14" s="8">
        <f t="shared" si="54"/>
        <v>35.468695040450228</v>
      </c>
      <c r="DH14" s="7">
        <v>800600</v>
      </c>
      <c r="DI14" s="8">
        <f t="shared" si="55"/>
        <v>35.194302795850184</v>
      </c>
      <c r="DJ14" s="7">
        <v>801250</v>
      </c>
      <c r="DK14" s="8">
        <f t="shared" si="56"/>
        <v>34.973810563072895</v>
      </c>
      <c r="DL14" s="7">
        <v>799937.5</v>
      </c>
      <c r="DM14" s="8">
        <f t="shared" si="57"/>
        <v>34.992891513560807</v>
      </c>
      <c r="DN14" s="7">
        <v>818125</v>
      </c>
      <c r="DO14" s="8">
        <f t="shared" si="58"/>
        <v>35.866944322665496</v>
      </c>
      <c r="DP14" s="7">
        <v>797750</v>
      </c>
      <c r="DQ14" s="8">
        <f t="shared" si="59"/>
        <v>35.104510451045101</v>
      </c>
      <c r="DR14" s="7">
        <v>788000</v>
      </c>
      <c r="DS14" s="8">
        <f t="shared" si="60"/>
        <v>34.913602126716881</v>
      </c>
      <c r="DT14" s="7">
        <v>794187.5</v>
      </c>
      <c r="DU14" s="8">
        <f t="shared" si="61"/>
        <v>35.278407071783938</v>
      </c>
      <c r="DV14" s="7">
        <v>798875</v>
      </c>
      <c r="DW14" s="8">
        <f t="shared" si="62"/>
        <v>35.348451327433629</v>
      </c>
      <c r="DX14" s="7">
        <v>797750</v>
      </c>
      <c r="DY14" s="8">
        <f t="shared" si="63"/>
        <v>35.158660202732484</v>
      </c>
      <c r="DZ14" s="7">
        <v>798275</v>
      </c>
      <c r="EA14" s="8">
        <f t="shared" si="64"/>
        <v>35.523095407618371</v>
      </c>
      <c r="EB14" s="7">
        <v>798937.5</v>
      </c>
      <c r="EC14" s="8">
        <f t="shared" si="65"/>
        <v>35.539924377224196</v>
      </c>
      <c r="ED14" s="7">
        <v>795500</v>
      </c>
      <c r="EE14" s="8">
        <f t="shared" si="66"/>
        <v>35.387010676156585</v>
      </c>
      <c r="EF14" s="7">
        <v>797500</v>
      </c>
      <c r="EG14" s="8">
        <f t="shared" si="67"/>
        <v>35.520220915731336</v>
      </c>
      <c r="EH14" s="7">
        <v>817625</v>
      </c>
      <c r="EI14" s="8">
        <f t="shared" si="68"/>
        <v>36.521496370742604</v>
      </c>
      <c r="EJ14" s="7">
        <v>918375</v>
      </c>
      <c r="EK14" s="8">
        <f t="shared" si="69"/>
        <v>40.016339869281047</v>
      </c>
      <c r="EL14" s="7">
        <v>804622.5</v>
      </c>
      <c r="EM14" s="8">
        <f t="shared" si="70"/>
        <v>34.533154506437768</v>
      </c>
      <c r="EN14" s="7">
        <v>825250</v>
      </c>
      <c r="EO14" s="8">
        <f t="shared" si="71"/>
        <v>35.380493033226152</v>
      </c>
      <c r="EP14" s="7">
        <v>840850</v>
      </c>
      <c r="EQ14" s="8">
        <f t="array" ref="EQ14">EP14/INDEX(Exch_rates,MATCH($A14,Exch_regions2,0),MATCH(EP$1,Exch_months2,0))</f>
        <v>35.880093876680178</v>
      </c>
      <c r="ER14" s="7">
        <v>841750</v>
      </c>
      <c r="ES14" s="8">
        <f t="array" ref="ES14">ER14/INDEX(Exch_rates,MATCH($A14,Exch_regions2,0),MATCH(ER$1,Exch_months2,0))</f>
        <v>38.088235294117645</v>
      </c>
      <c r="ET14" s="7">
        <v>841750</v>
      </c>
      <c r="EU14" s="8">
        <f t="array" ref="EU14">ET14/INDEX(Exch_rates,MATCH($A14,Exch_regions2,0),MATCH(ET$1,Exch_months2,0))</f>
        <v>38.045197740112997</v>
      </c>
      <c r="EV14" s="7">
        <v>841000</v>
      </c>
      <c r="EW14" s="8">
        <f t="array" ref="EW14">EV14/INDEX(Exch_rates,MATCH($A14,Exch_regions2,0),MATCH(EV$1,Exch_months2,0))</f>
        <v>38.011299435028249</v>
      </c>
      <c r="EX14" s="7">
        <v>841950</v>
      </c>
      <c r="EY14" s="8">
        <f t="array" ref="EY14">EX14/INDEX(Exch_rates,MATCH($A14,Exch_regions2,0),MATCH(EX$1,Exch_months2,0))</f>
        <v>37.82769852858587</v>
      </c>
      <c r="EZ14" s="7">
        <v>854750</v>
      </c>
      <c r="FA14" s="8">
        <f t="array" ref="FA14">EZ14/INDEX(Exch_rates,MATCH($A14,Exch_regions2,0),MATCH(EZ$1,Exch_months2,0))</f>
        <v>38.372615039281705</v>
      </c>
      <c r="FB14" s="7">
        <v>838250</v>
      </c>
      <c r="FC14" s="8">
        <f t="array" ref="FC14">FB14/INDEX(Exch_rates,MATCH($A14,Exch_regions2,0),MATCH(FB$1,Exch_months2,0))</f>
        <v>37.547592385218366</v>
      </c>
      <c r="FD14" s="7">
        <v>838250</v>
      </c>
      <c r="FE14" s="8">
        <f t="array" ref="FE14">FD14/INDEX(Exch_rates,MATCH($A14,Exch_regions2,0),MATCH(FD$1,Exch_months2,0))</f>
        <v>37.29699666295884</v>
      </c>
      <c r="FF14" s="7">
        <v>799000</v>
      </c>
      <c r="FG14" s="8">
        <f t="array" ref="FG14">FF14/INDEX(Exch_rates,MATCH($A14,Exch_regions2,0),MATCH(FF$1,Exch_months2,0))</f>
        <v>34.967177242888404</v>
      </c>
      <c r="FH14" s="7">
        <v>823200</v>
      </c>
      <c r="FI14" s="8">
        <f t="array" ref="FI14">FH14/INDEX(Exch_rates,MATCH($A14,Exch_regions2,0),MATCH(FH$1,Exch_months2,0))</f>
        <v>35.931907463989525</v>
      </c>
      <c r="FJ14" s="7">
        <v>803375</v>
      </c>
      <c r="FK14" s="8">
        <f t="array" ref="FK14">FJ14/INDEX(Exch_rates,MATCH($A14,Exch_regions2,0),MATCH(FJ$1,Exch_months2,0))</f>
        <v>35.005446623093682</v>
      </c>
      <c r="FL14" s="7">
        <v>805250</v>
      </c>
      <c r="FM14" s="8">
        <f t="array" ref="FM14">FL14/INDEX(Exch_rates,MATCH($A14,Exch_regions2,0),MATCH(FL$1,Exch_months2,0))</f>
        <v>34.944399240574995</v>
      </c>
      <c r="FN14" s="7">
        <v>795700</v>
      </c>
      <c r="FO14" s="8">
        <f t="array" ref="FO14">FN14/INDEX(Exch_rates,MATCH($A14,Exch_regions2,0),MATCH(FN$1,Exch_months2,0))</f>
        <v>34.558089033659066</v>
      </c>
      <c r="FP14" s="7">
        <v>782187.5</v>
      </c>
      <c r="FQ14" s="8">
        <f t="array" ref="FQ14">FP14/INDEX(Exch_rates,MATCH($A14,Exch_regions2,0),MATCH(FP$1,Exch_months2,0))</f>
        <v>33.833468505001349</v>
      </c>
      <c r="FR14" s="7">
        <v>770875</v>
      </c>
      <c r="FS14" s="8">
        <f t="array" ref="FS14">FR14/INDEX(Exch_rates,MATCH($A14,Exch_regions2,0),MATCH(FR$1,Exch_months2,0))</f>
        <v>33.4890035297312</v>
      </c>
      <c r="FT14" s="7">
        <v>744200</v>
      </c>
      <c r="FU14" s="8">
        <f t="array" ref="FU14">FT14/INDEX(Exch_rates,MATCH($A14,Exch_regions2,0),MATCH(FT$1,Exch_months2,0))</f>
        <v>32.202509736045002</v>
      </c>
      <c r="FV14" s="7">
        <v>716625</v>
      </c>
      <c r="FW14" s="8">
        <f t="array" ref="FW14">FV14/INDEX(Exch_rates,MATCH($A14,Exch_regions2,0),MATCH(FV$1,Exch_months2,0))</f>
        <v>31.233996186325253</v>
      </c>
      <c r="FX14" s="7">
        <v>707562.5</v>
      </c>
      <c r="FY14" s="8">
        <f t="array" ref="FY14">FX14/INDEX(Exch_rates,MATCH($A14,Exch_regions2,0),MATCH(FX$1,Exch_months2,0))</f>
        <v>30.889495225102319</v>
      </c>
      <c r="FZ14" s="7">
        <v>692200</v>
      </c>
      <c r="GA14" s="8">
        <f t="array" ref="GA14">FZ14/INDEX(Exch_rates,MATCH($A14,Exch_regions2,0),MATCH(FZ$1,Exch_months2,0))</f>
        <v>29.97185537995237</v>
      </c>
      <c r="GB14" s="7">
        <v>690875</v>
      </c>
      <c r="GC14" s="8">
        <f t="array" ref="GC14">GB14/INDEX(Exch_rates,MATCH($A14,Exch_regions2,0),MATCH(GB$1,Exch_months2,0))</f>
        <v>29.414582224587548</v>
      </c>
      <c r="GD14" s="7">
        <v>687250</v>
      </c>
      <c r="GE14" s="8">
        <f t="array" ref="GE14">GD14/INDEX(Exch_rates,MATCH($A14,Exch_regions2,0),MATCH(GD$1,Exch_months2,0))</f>
        <v>29.182590233545646</v>
      </c>
      <c r="GF14" s="7">
        <v>683825</v>
      </c>
      <c r="GG14" s="8">
        <f t="array" ref="GG14">GF14/INDEX(Exch_rates,MATCH($A14,Exch_regions2,0),MATCH(GF$1,Exch_months2,0))</f>
        <v>29.074192176870749</v>
      </c>
      <c r="GH14" s="7">
        <v>682875</v>
      </c>
      <c r="GI14" s="8">
        <f t="array" ref="GI14">GH14/INDEX(Exch_rates,MATCH($A14,Exch_regions2,0),MATCH(GH$1,Exch_months2,0))</f>
        <v>28.775348959705031</v>
      </c>
      <c r="GJ14" s="7">
        <v>675375</v>
      </c>
      <c r="GK14" s="8">
        <f t="array" ref="GK14">GJ14/INDEX(Exch_rates,MATCH($A14,Exch_regions2,0),MATCH(GJ$1,Exch_months2,0))</f>
        <v>28.421883219358232</v>
      </c>
      <c r="GL14" s="7">
        <v>669000</v>
      </c>
      <c r="GM14" s="8">
        <f t="array" ref="GM14">GL14/INDEX(Exch_rates,MATCH($A14,Exch_regions2,0),MATCH(GL$1,Exch_months2,0))</f>
        <v>28.183254344391784</v>
      </c>
      <c r="GN14" s="7">
        <v>674625</v>
      </c>
      <c r="GO14" s="8">
        <f t="array" ref="GO14">GN14/INDEX(Exch_rates,MATCH($A14,Exch_regions2,0),MATCH(GN$1,Exch_months2,0))</f>
        <v>28.308418568056648</v>
      </c>
      <c r="GP14" s="7">
        <v>690500</v>
      </c>
      <c r="GQ14" s="8">
        <f t="array" ref="GQ14">GP14/INDEX(Exch_rates,MATCH($A14,Exch_regions2,0),MATCH(GP$1,Exch_months2,0))</f>
        <v>28.99737532808399</v>
      </c>
      <c r="GR14" s="7">
        <v>695600</v>
      </c>
      <c r="GS14" s="8">
        <f t="array" ref="GS14">GR14/INDEX(Exch_rates,MATCH($A14,Exch_regions2,0),MATCH(GR$1,Exch_months2,0))</f>
        <v>29.043841336116909</v>
      </c>
      <c r="GT14" s="7">
        <v>694000</v>
      </c>
      <c r="GU14" s="8">
        <f t="array" ref="GU14">GT14/INDEX(Exch_rates,MATCH($A14,Exch_regions2,0),MATCH(GT$1,Exch_months2,0))</f>
        <v>28.916666666666668</v>
      </c>
      <c r="GV14" s="7">
        <v>696812.5</v>
      </c>
      <c r="GW14" s="8">
        <f t="array" ref="GW14">GV14/INDEX(Exch_rates,MATCH($A14,Exch_regions2,0),MATCH(GV$1,Exch_months2,0))</f>
        <v>29.033854166666668</v>
      </c>
      <c r="GX14" s="7">
        <v>696250</v>
      </c>
      <c r="GY14" s="8">
        <f t="array" ref="GY14">GX14/INDEX(Exch_rates,MATCH($A14,Exch_regions2,0),MATCH(GX$1,Exch_months2,0))</f>
        <v>28.950103950103951</v>
      </c>
      <c r="GZ14" s="7">
        <v>710687.5</v>
      </c>
      <c r="HA14" s="8">
        <f t="array" ref="HA14">GZ14/INDEX(Exch_rates,MATCH($A14,Exch_regions2,0),MATCH(GZ$1,Exch_months2,0))</f>
        <v>29.535064935064934</v>
      </c>
      <c r="HB14" s="7">
        <v>725100</v>
      </c>
      <c r="HC14" s="8">
        <f t="array" ref="HC14">HB14/INDEX(Exch_rates,MATCH($A14,Exch_regions2,0),MATCH(HB$1,Exch_months2,0))</f>
        <v>30.037282518641259</v>
      </c>
      <c r="HD14" s="7">
        <v>719906.25</v>
      </c>
      <c r="HE14" s="8">
        <f t="array" ref="HE14">HD14/INDEX(Exch_rates,MATCH($A14,Exch_regions2,0),MATCH(HD$1,Exch_months2,0))</f>
        <v>29.648648648648649</v>
      </c>
      <c r="HF14" s="7">
        <v>739250</v>
      </c>
      <c r="HG14" s="8">
        <f t="array" ref="HG14">HF14/INDEX(Exch_rates,MATCH($A14,Exch_regions2,0),MATCH(HF$1,Exch_months2,0))</f>
        <v>30.437467833247556</v>
      </c>
      <c r="HH14" s="7">
        <v>734531.25</v>
      </c>
      <c r="HI14" s="8">
        <f t="array" ref="HI14">HH14/INDEX(Exch_rates,MATCH($A14,Exch_regions2,0),MATCH(HH$1,Exch_months2,0))</f>
        <v>30.629717276176972</v>
      </c>
      <c r="HJ14" s="7">
        <v>736156.25</v>
      </c>
      <c r="HK14" s="8">
        <f t="array" ref="HK14">HJ14/INDEX(Exch_rates,MATCH($A14,Exch_regions2,0),MATCH(HJ$1,Exch_months2,0))</f>
        <v>30.681166970565251</v>
      </c>
      <c r="HL14" s="7">
        <v>733156.25</v>
      </c>
      <c r="HM14" s="8">
        <f t="array" ref="HM14">HL14/INDEX(Exch_rates,MATCH($A14,Exch_regions2,0),MATCH(HL$1,Exch_months2,0))</f>
        <v>30.611951983298539</v>
      </c>
      <c r="HN14" s="8">
        <v>728175</v>
      </c>
      <c r="HO14" s="8">
        <f t="array" ref="HO14">HN14/INDEX(Exch_rates,MATCH($A14,Exch_regions2,0),MATCH(HN$1,Exch_months2,0))</f>
        <v>30.296442687747035</v>
      </c>
      <c r="HP14" s="8">
        <v>726125</v>
      </c>
      <c r="HQ14" s="8">
        <f t="array" ref="HQ14">HP14/INDEX(Exch_rates,MATCH($A14,Exch_regions2,0),MATCH(HP$1,Exch_months2,0))</f>
        <v>28.814484126984127</v>
      </c>
      <c r="HR14" s="8">
        <v>773062.5</v>
      </c>
      <c r="HS14" s="8">
        <f t="array" ref="HS14">HR14/INDEX(Exch_rates,MATCH($A14,Exch_regions2,0),MATCH(HR$1,Exch_months2,0))</f>
        <v>29.898477157360407</v>
      </c>
      <c r="HT14" s="8">
        <v>803150</v>
      </c>
      <c r="HU14" s="8">
        <f t="array" ref="HU14">HT14/INDEX(Exch_rates,MATCH($A14,Exch_regions2,0),MATCH(HT$1,Exch_months2,0))</f>
        <v>30.90227010388611</v>
      </c>
      <c r="HV14" s="8">
        <v>834750</v>
      </c>
      <c r="HW14" s="8">
        <f t="array" ref="HW14">HV14/INDEX(Exch_rates,MATCH($A14,Exch_regions2,0),MATCH(HV$1,Exch_months2,0))</f>
        <v>32.005751258087706</v>
      </c>
      <c r="HX14" s="8">
        <v>840800</v>
      </c>
      <c r="HY14" s="8">
        <f t="array" ref="HY14">HX14/INDEX(Exch_rates,MATCH($A14,Exch_regions2,0),MATCH(HX$1,Exch_months2,0))</f>
        <v>32.048789784638842</v>
      </c>
      <c r="HZ14" s="8">
        <v>776312.5</v>
      </c>
      <c r="IA14" s="8">
        <f t="array" ref="IA14">HZ14/INDEX(Exch_rates,MATCH($A14,Exch_regions2,0),MATCH(HZ$1,Exch_months2,0))</f>
        <v>30.111515151515153</v>
      </c>
      <c r="IB14" s="8">
        <v>762437.5</v>
      </c>
      <c r="IC14" s="8">
        <f t="array" ref="IC14">IB14/INDEX(Exch_rates,MATCH($A14,Exch_regions2,0),MATCH(IB$1,Exch_months2,0))</f>
        <v>29.573333333333334</v>
      </c>
      <c r="ID14" s="8">
        <v>743625</v>
      </c>
      <c r="IE14" s="8">
        <f t="array" ref="IE14">ID14/INDEX(Exch_rates,MATCH($A14,Exch_regions2,0),MATCH(ID$1,Exch_months2,0))</f>
        <v>28.649169275222732</v>
      </c>
      <c r="IF14" s="8">
        <v>726125</v>
      </c>
      <c r="IG14" s="8">
        <f t="array" ref="IG14">IF14/INDEX(Exch_rates,MATCH($A14,Exch_regions2,0),MATCH(IF$1,Exch_months2,0))</f>
        <v>27.98169556840077</v>
      </c>
      <c r="IH14" s="8">
        <v>720000</v>
      </c>
      <c r="II14" s="8">
        <f t="array" ref="II14">IH14/INDEX(Exch_rates,MATCH($A14,Exch_regions2,0),MATCH(IH$1,Exch_months2,0))</f>
        <v>27.376425855513308</v>
      </c>
      <c r="IJ14" s="8">
        <v>719687.5</v>
      </c>
      <c r="IK14" s="8">
        <f t="array" ref="IK14">IJ14/INDEX(Exch_rates,MATCH($A14,Exch_regions2,0),MATCH(IJ$1,Exch_months2,0))</f>
        <v>27.50179125865775</v>
      </c>
      <c r="IL14" s="8">
        <v>732450</v>
      </c>
      <c r="IM14" s="8">
        <f t="array" ref="IM14">IL14/INDEX(Exch_rates,MATCH($A14,Exch_regions2,0),MATCH(IL$1,Exch_months2,0))</f>
        <v>28.417070805043647</v>
      </c>
      <c r="IN14" s="8">
        <v>739375</v>
      </c>
      <c r="IO14" s="8">
        <f t="array" ref="IO14">IN14/INDEX(Exch_rates,MATCH($A14,Exch_regions2,0),MATCH(IN$1,Exch_months2,0))</f>
        <v>28.952520802741066</v>
      </c>
      <c r="IP14" s="8">
        <v>751800</v>
      </c>
      <c r="IQ14" s="8">
        <f t="array" ref="IQ14">IP14/INDEX(Exch_rates,MATCH($A14,Exch_regions2,0),MATCH(IP$1,Exch_months2,0))</f>
        <v>29.610082709728239</v>
      </c>
      <c r="IR14" s="8">
        <v>761500</v>
      </c>
      <c r="IS14" s="8">
        <f t="array" ref="IS14">IR14/INDEX(Exch_rates,MATCH($A14,Exch_regions2,0),MATCH(IR$1,Exch_months2,0))</f>
        <v>30.143493320138546</v>
      </c>
      <c r="IT14" s="8">
        <v>758500</v>
      </c>
      <c r="IU14" s="8">
        <f t="array" ref="IU14">IT14/INDEX(Exch_rates,MATCH($A14,Exch_regions2,0),MATCH(IT$1,Exch_months2,0))</f>
        <v>30.024740227610096</v>
      </c>
      <c r="IV14" s="34">
        <v>772150</v>
      </c>
      <c r="IW14" s="8">
        <f t="array" ref="IW14">IV14/INDEX(Exch_rates,MATCH($A14,Exch_regions2,0),MATCH(IV$1,Exch_months2,0))</f>
        <v>30.39362330249951</v>
      </c>
      <c r="IX14" s="8">
        <v>767375</v>
      </c>
      <c r="IY14" s="8">
        <f t="array" ref="IY14">IX14/INDEX(Exch_rates,MATCH($A14,Exch_regions2,0),MATCH(IX$1,Exch_months2,0))</f>
        <v>29.621230398069965</v>
      </c>
      <c r="IZ14" s="8">
        <v>767125</v>
      </c>
      <c r="JA14" s="8">
        <f t="array" ref="JA14">IZ14/INDEX(Exch_rates,MATCH($A14,Exch_regions2,0),MATCH(IZ$1,Exch_months2,0))</f>
        <v>29.678311668214175</v>
      </c>
      <c r="JB14" s="8">
        <v>786750</v>
      </c>
      <c r="JC14" s="8">
        <f t="array" ref="JC14">JB14/INDEX(Exch_rates,MATCH($A14,Exch_regions2,0),MATCH(JB$1,Exch_months2,0))</f>
        <v>30.306240369799692</v>
      </c>
      <c r="JD14" s="8">
        <v>791250</v>
      </c>
      <c r="JE14" s="8">
        <f t="array" ref="JE14">JD14/INDEX(Exch_rates,MATCH($A14,Exch_regions2,0),MATCH(JD$1,Exch_months2,0))</f>
        <v>30.418652929417192</v>
      </c>
      <c r="JF14" s="8">
        <v>798000</v>
      </c>
      <c r="JG14" s="8">
        <f t="array" ref="JG14">JF14/INDEX(Exch_rates,MATCH($A14,Exch_regions2,0),MATCH(JF$1,Exch_months2,0))</f>
        <v>30.751445086705203</v>
      </c>
      <c r="JH14" s="8">
        <v>811875</v>
      </c>
      <c r="JI14" s="8">
        <f t="array" ref="JI14">JH14/INDEX(Exch_rates,MATCH($A14,Exch_regions2,0),MATCH(JH$1,Exch_months2,0))</f>
        <v>30.928571428571427</v>
      </c>
      <c r="JJ14" s="8">
        <v>851062.5</v>
      </c>
      <c r="JK14" s="8">
        <f t="array" ref="JK14">JJ14/INDEX(Exch_rates,MATCH($A14,Exch_regions2,0),MATCH(JJ$1,Exch_months2,0))</f>
        <v>32.421428571428571</v>
      </c>
      <c r="JL14" s="8">
        <v>873187.5</v>
      </c>
      <c r="JM14" s="8">
        <f t="array" ref="JM14">JL14/INDEX(Exch_rates,MATCH($A14,Exch_regions2,0),MATCH(JL$1,Exch_months2,0))</f>
        <v>33.185273159144892</v>
      </c>
      <c r="JN14" s="8">
        <v>881600</v>
      </c>
      <c r="JO14" s="8">
        <f t="array" ref="JO14">JN14/INDEX(Exch_rates,MATCH($A14,Exch_regions2,0),MATCH(JN$1,Exch_months2,0))</f>
        <v>32.895522388059703</v>
      </c>
      <c r="JP14" s="8">
        <v>894125</v>
      </c>
      <c r="JQ14" s="8">
        <f t="array" ref="JQ14">JP14/INDEX(Exch_rates,MATCH($A14,Exch_regions2,0),MATCH(JP$1,Exch_months2,0))</f>
        <v>33.11574074074074</v>
      </c>
      <c r="JR14" s="8">
        <v>894500</v>
      </c>
      <c r="JS14" s="8">
        <f t="array" ref="JS14">JR14/INDEX(Exch_rates,MATCH($A14,Exch_regions2,0),MATCH(JR$1,Exch_months2,0))</f>
        <v>33.129629629629626</v>
      </c>
      <c r="JT14" s="8">
        <v>893600</v>
      </c>
      <c r="JU14" s="8">
        <f t="array" ref="JU14">JT14/INDEX(Exch_rates,MATCH($A14,Exch_regions2,0),MATCH(JT$1,Exch_months2,0))</f>
        <v>33.405607476635517</v>
      </c>
      <c r="JV14" s="8">
        <v>882500</v>
      </c>
      <c r="JW14" s="8">
        <f t="array" ref="JW14">JV14/INDEX(Exch_rates,MATCH($A14,Exch_regions2,0),MATCH(JV$1,Exch_months2,0))</f>
        <v>32.761020881670532</v>
      </c>
      <c r="JX14" s="8">
        <v>860550</v>
      </c>
      <c r="JY14" s="8">
        <f t="array" ref="JY14">JX14/INDEX(Exch_rates,MATCH($A14,Exch_regions2,0),MATCH(JX$1,Exch_months2,0))</f>
        <v>31.872222222222224</v>
      </c>
      <c r="JZ14" s="8">
        <v>866625</v>
      </c>
      <c r="KA14" s="8">
        <f t="array" ref="KA14">JZ14/INDEX(Exch_rates,MATCH($A14,Exch_regions2,0),MATCH(JZ$1,Exch_months2,0))</f>
        <v>32.097222222222221</v>
      </c>
      <c r="KB14" s="8">
        <v>885500</v>
      </c>
      <c r="KC14" s="8">
        <f t="array" ref="KC14">KB14/INDEX(Exch_rates,MATCH($A14,Exch_regions2,0),MATCH(KB$1,Exch_months2,0))</f>
        <v>32.765957446808514</v>
      </c>
      <c r="KD14" s="8">
        <v>901500</v>
      </c>
      <c r="KE14" s="8">
        <f t="array" ref="KE14">KD14/INDEX(Exch_rates,MATCH($A14,Exch_regions2,0),MATCH(KD$1,Exch_months2,0))</f>
        <v>32.901459854014597</v>
      </c>
      <c r="KF14" s="8">
        <v>906937.5</v>
      </c>
      <c r="KG14" s="8">
        <f t="array" ref="KG14">KF14/INDEX(Exch_rates,MATCH($A14,Exch_regions2,0),MATCH(KF$1,Exch_months2,0))</f>
        <v>32.682432432432435</v>
      </c>
      <c r="KH14" s="8">
        <v>916375</v>
      </c>
      <c r="KI14" s="8">
        <f t="array" ref="KI14">KH14/INDEX(Exch_rates,MATCH($A14,Exch_regions2,0),MATCH(KH$1,Exch_months2,0))</f>
        <v>33.022522522522522</v>
      </c>
      <c r="KJ14" s="8">
        <v>922750</v>
      </c>
      <c r="KK14" s="8">
        <f t="array" ref="KK14">KJ14/INDEX(Exch_rates,MATCH($A14,Exch_regions2,0),MATCH(KJ$1,Exch_months2,0))</f>
        <v>32.761130440957182</v>
      </c>
      <c r="KL14" s="8">
        <v>946900</v>
      </c>
      <c r="KM14" s="8">
        <f t="array" ref="KM14">KL14/INDEX(Exch_rates,MATCH($A14,Exch_regions2,0),MATCH(KL$1,Exch_months2,0))</f>
        <v>33.40035273368607</v>
      </c>
      <c r="KN14" s="8">
        <v>954000</v>
      </c>
      <c r="KO14" s="8">
        <f t="array" ref="KO14">KN14/INDEX(Exch_rates,MATCH($A14,Exch_regions2,0),MATCH(KN$1,Exch_months2,0))</f>
        <v>33.621145374449341</v>
      </c>
      <c r="KP14" s="8">
        <v>958700</v>
      </c>
      <c r="KQ14" s="8">
        <f t="array" ref="KQ14">KP14/INDEX(Exch_rates,MATCH($A14,Exch_regions2,0),MATCH(KP$1,Exch_months2,0))</f>
        <v>33.058620689655172</v>
      </c>
      <c r="KR14" s="8">
        <v>988562.5</v>
      </c>
      <c r="KS14" s="8">
        <f t="array" ref="KS14">KR14/INDEX(Exch_rates,MATCH($A14,Exch_regions2,0),MATCH(KR$1,Exch_months2,0))</f>
        <v>34.015638978735119</v>
      </c>
      <c r="KT14" s="8">
        <v>997687.5</v>
      </c>
      <c r="KU14" s="8">
        <f t="array" ref="KU14">KT14/INDEX(Exch_rates,MATCH($A14,Exch_regions2,0),MATCH(KT$1,Exch_months2,0))</f>
        <v>34.108974358974358</v>
      </c>
      <c r="KV14" s="8">
        <v>997200</v>
      </c>
      <c r="KW14" s="8">
        <f t="array" ref="KW14">KV14/INDEX(Exch_rates,MATCH($A14,Exch_regions2,0),MATCH(KV$1,Exch_months2,0))</f>
        <v>33.632377740303539</v>
      </c>
      <c r="KX14" s="8">
        <v>1053500</v>
      </c>
      <c r="KY14" s="8">
        <f t="array" ref="KY14">KX14/INDEX(Exch_rates,MATCH($A14,Exch_regions2,0),MATCH(KX$1,Exch_months2,0))</f>
        <v>35.636966375752657</v>
      </c>
      <c r="KZ14" s="8">
        <v>1076750</v>
      </c>
      <c r="LA14" s="8">
        <f t="array" ref="LA14">KZ14/INDEX(Exch_rates,MATCH($A14,Exch_regions2,0),MATCH(KZ$1,Exch_months2,0))</f>
        <v>36.11800617201127</v>
      </c>
      <c r="LB14" s="8">
        <v>1085600</v>
      </c>
      <c r="LC14" s="8">
        <f t="array" ref="LC14">LB14/INDEX(Exch_rates,MATCH($A14,Exch_regions2,0),MATCH(LB$1,Exch_months2,0))</f>
        <v>36.036514522821577</v>
      </c>
      <c r="LD14" s="8">
        <v>1112375</v>
      </c>
      <c r="LE14" s="8">
        <f t="array" ref="LE14">LD14/INDEX(Exch_rates,MATCH($A14,Exch_regions2,0),MATCH(LD$1,Exch_months2,0))</f>
        <v>37.079166666666666</v>
      </c>
      <c r="LF14" s="8">
        <v>1108562.5</v>
      </c>
      <c r="LG14" s="8">
        <f t="shared" si="72"/>
        <v>37.18511002280961</v>
      </c>
      <c r="LH14" s="8">
        <v>1135200</v>
      </c>
      <c r="LI14" s="8">
        <f>LH14/INDEX(Exch_Rate_Data1,MATCH('Non-Food Items CMB'!$A14,Exch_regions1,0),MATCH('Non-Food Items CMB'!LH$1,exch_month4,0))</f>
        <v>42.20074349442379</v>
      </c>
      <c r="LJ14" s="41">
        <v>1153312.5</v>
      </c>
      <c r="LK14" s="8">
        <f>LJ14/INDEX(exch_Rate_Data2,MATCH('Non-Food Items CMB'!$A14,Exch_regions1,0),MATCH('Non-Food Items CMB'!LJ$1,exch_month5,0))</f>
        <v>39.013344834584942</v>
      </c>
      <c r="LL14" s="8">
        <v>1159875</v>
      </c>
      <c r="LM14" s="8">
        <f>LL14/INDEX(exch_Rate_Data3,MATCH('Non-Food Items CMB'!$A14,Exch_regions1,0),MATCH('Non-Food Items CMB'!LL$1,exch_month6,0))</f>
        <v>39.400604660642706</v>
      </c>
      <c r="LN14" s="41">
        <v>1187987.5</v>
      </c>
      <c r="LO14" s="7">
        <f>LN14/INDEX(Exchange_rate4,MATCH('Non-Food Items CMB'!$A14,Exch_regions1,0),MATCH('Non-Food Items CMB'!LN$1,exch_month7,0))</f>
        <v>40.614957264957262</v>
      </c>
      <c r="LP14" s="7">
        <v>1178412.5</v>
      </c>
      <c r="LQ14" s="7">
        <f>LP14/INDEX(Exchange_rate5,MATCH('Non-Food Items CMB'!$A14,Exch_regions1,0),MATCH('Non-Food Items CMB'!LP$1,exch_month8,0))</f>
        <v>40.373875802997858</v>
      </c>
      <c r="LR14" s="7">
        <v>1193100</v>
      </c>
      <c r="LS14" s="7">
        <f>LR14/INDEX(Exchange_rate6,MATCH('Non-Food Items CMB'!$A14,Exch_regions1,0),MATCH('Non-Food Items CMB'!LR$1,exch_month9,0))</f>
        <v>40.720136518771334</v>
      </c>
      <c r="LT14" s="7">
        <v>1180375</v>
      </c>
      <c r="LU14" s="7">
        <f>LT14/INDEX(Exchange_rate7,MATCH('Non-Food Items CMB'!$A14,Exch_regions1,0),MATCH('Non-Food Items CMB'!LT$1,exch_month10,0))</f>
        <v>40.878787878787875</v>
      </c>
      <c r="LV14" s="7">
        <v>1140562.5</v>
      </c>
      <c r="LW14" s="7">
        <f>LV14/INDEX(exchange_rates8,MATCH('Non-Food Items CMB'!$A14,Exch_regions1,0),MATCH('Non-Food Items CMB'!LV$1,exch_month11,0))</f>
        <v>39.787063953488371</v>
      </c>
      <c r="LX14" s="7">
        <v>1113950</v>
      </c>
      <c r="LY14" s="7">
        <f>LX14/INDEX(exchange_rates9,MATCH('Non-Food Items CMB'!$A14,Exch_regions1,0),MATCH('Non-Food Items CMB'!LX$1,exch_month12,0))</f>
        <v>38.485057868371051</v>
      </c>
      <c r="LZ14" s="7">
        <v>1120866.6666666667</v>
      </c>
      <c r="MA14" s="7">
        <f>LZ14/INDEX(exchange_rates10,MATCH('Non-Food Items CMB'!$A14,Exch_regions1,0),MATCH('Non-Food Items CMB'!LZ$1,exch_month13,0))</f>
        <v>39.1</v>
      </c>
      <c r="MB14" s="7">
        <v>1112873.5</v>
      </c>
      <c r="MC14" s="7">
        <f>MB14/INDEX(exchange_rates11,MATCH('Non-Food Items CMB'!$A14,Exch_regions1,0),MATCH('Non-Food Items CMB'!MB$1,exch_month14,0))</f>
        <v>38.474451166810717</v>
      </c>
      <c r="MD14" s="7">
        <v>1090475</v>
      </c>
      <c r="ME14" s="7">
        <f>MD14/INDEX(exchange_rates12,MATCH('Non-Food Items CMB'!$A14,Exch_regions1,0),MATCH('Non-Food Items CMB'!MD$1,exch_month15,0))</f>
        <v>38.061954624781848</v>
      </c>
      <c r="MF14" s="7">
        <v>1072187.5</v>
      </c>
      <c r="MG14" s="7">
        <f>MF14/INDEX(exchange_rates13,MATCH('Non-Food Items CMB'!$A14,Exch_regions1,0),MATCH('Non-Food Items CMB'!MF$1,exch_month16,0))</f>
        <v>36.97198275862069</v>
      </c>
      <c r="MH14" s="7">
        <v>1058020.8333000001</v>
      </c>
      <c r="MI14" s="7">
        <f>MH14/INDEX(exchange_rates14,MATCH('Non-Food Items CMB'!$A14,Exch_regions1,0),MATCH('Non-Food Items CMB'!MH$1,exch_month17,0))</f>
        <v>36.483477010344828</v>
      </c>
      <c r="MJ14" s="7">
        <v>1070808</v>
      </c>
      <c r="MK14" s="7">
        <f>MJ14/INDEX(exchange_rates15,MATCH('Non-Food Items CMB'!$A14,Exch_regions1,0),MATCH('Non-Food Items CMB'!MJ$1,exch_month18,0))</f>
        <v>36.515191815856781</v>
      </c>
      <c r="ML14" s="7">
        <v>1099812.5</v>
      </c>
      <c r="MM14" s="7">
        <f>ML14/INDEX(exchange_rates16,MATCH('Non-Food Items CMB'!$A14,Exch_regions1,0),MATCH('Non-Food Items CMB'!ML$1,exch_month19,0))</f>
        <v>37.20295983086681</v>
      </c>
      <c r="MN14" s="7">
        <v>1087625</v>
      </c>
      <c r="MO14" s="7">
        <f>MN14/INDEX(exchange_rates17,MATCH('Non-Food Items CMB'!$A14,Exch_regions1,0),MATCH('Non-Food Items CMB'!MN$1,exch_month20,0))</f>
        <v>36.790697674418603</v>
      </c>
      <c r="MP14" s="7">
        <v>1087300</v>
      </c>
      <c r="MQ14" s="7">
        <f>MP14/INDEX(exchange_rates18,MATCH('Non-Food Items CMB'!$A14,Exch_regions1,0),MATCH('Non-Food Items CMB'!MP$1,exch_month21,0))</f>
        <v>36.671163575042158</v>
      </c>
      <c r="MR14" s="7">
        <v>1111125</v>
      </c>
      <c r="MS14" s="7">
        <f>MR14/INDEX(exchange_rates19,MATCH('Non-Food Items CMB'!$A14,Exch_regions1,0),MATCH('Non-Food Items CMB'!MR$1,exch_month22,0))</f>
        <v>37.745222929936304</v>
      </c>
      <c r="MT14" s="40">
        <f t="shared" si="73"/>
        <v>913537.5</v>
      </c>
      <c r="MU14" s="40">
        <f t="shared" si="73"/>
        <v>33.127006568572234</v>
      </c>
      <c r="MW14" s="6"/>
      <c r="MX14" s="37"/>
    </row>
    <row r="15" spans="1:362" ht="14.5" x14ac:dyDescent="0.35">
      <c r="A15" s="14" t="s">
        <v>11</v>
      </c>
      <c r="B15" s="7">
        <v>720500</v>
      </c>
      <c r="C15" s="8">
        <f t="shared" si="0"/>
        <v>23.167202572347268</v>
      </c>
      <c r="D15" s="7">
        <v>723500</v>
      </c>
      <c r="E15" s="8">
        <f t="shared" si="1"/>
        <v>22.609375</v>
      </c>
      <c r="F15" s="7">
        <v>723500</v>
      </c>
      <c r="G15" s="8">
        <f t="shared" si="2"/>
        <v>22.950039651070579</v>
      </c>
      <c r="H15" s="7">
        <v>725000</v>
      </c>
      <c r="I15" s="8">
        <f t="shared" si="3"/>
        <v>22.086824067022086</v>
      </c>
      <c r="J15" s="7">
        <v>728000</v>
      </c>
      <c r="K15" s="8">
        <f t="shared" si="4"/>
        <v>21.563981042654028</v>
      </c>
      <c r="L15" s="7">
        <v>729125</v>
      </c>
      <c r="M15" s="8">
        <f t="shared" si="5"/>
        <v>21.716306775874909</v>
      </c>
      <c r="N15" s="7">
        <v>729500</v>
      </c>
      <c r="O15" s="8">
        <f t="shared" si="6"/>
        <v>22.886274509803922</v>
      </c>
      <c r="P15" s="7">
        <v>686900</v>
      </c>
      <c r="Q15" s="8">
        <f t="shared" si="7"/>
        <v>21.41209476309227</v>
      </c>
      <c r="R15" s="7">
        <v>701750</v>
      </c>
      <c r="S15" s="8">
        <f t="shared" si="8"/>
        <v>23.86904761904762</v>
      </c>
      <c r="T15" s="7">
        <v>681500</v>
      </c>
      <c r="U15" s="8">
        <f t="shared" si="9"/>
        <v>22.126623376623378</v>
      </c>
      <c r="V15" s="7">
        <v>677000</v>
      </c>
      <c r="W15" s="8">
        <f t="shared" si="10"/>
        <v>23.486556808326107</v>
      </c>
      <c r="X15" s="7">
        <v>673625</v>
      </c>
      <c r="Y15" s="8">
        <f t="shared" si="11"/>
        <v>24.949074074074073</v>
      </c>
      <c r="Z15" s="7">
        <v>717500</v>
      </c>
      <c r="AA15" s="8">
        <f t="shared" si="12"/>
        <v>26.456489675516224</v>
      </c>
      <c r="AB15" s="7">
        <v>695000</v>
      </c>
      <c r="AC15" s="8">
        <f t="shared" si="13"/>
        <v>27.121951219512194</v>
      </c>
      <c r="AD15" s="7">
        <v>669500</v>
      </c>
      <c r="AE15" s="8">
        <f t="shared" si="14"/>
        <v>28.903855286448216</v>
      </c>
      <c r="AF15" s="7">
        <v>678700</v>
      </c>
      <c r="AG15" s="8">
        <f t="shared" si="15"/>
        <v>28.045454545454547</v>
      </c>
      <c r="AH15" s="7">
        <v>680500</v>
      </c>
      <c r="AI15" s="8">
        <f t="shared" si="16"/>
        <v>28.472803347280333</v>
      </c>
      <c r="AJ15" s="7">
        <v>672500</v>
      </c>
      <c r="AK15" s="8">
        <f t="shared" si="17"/>
        <v>29.049676025917925</v>
      </c>
      <c r="AL15" s="7">
        <v>679000</v>
      </c>
      <c r="AM15" s="8">
        <f t="shared" si="18"/>
        <v>29.141630901287552</v>
      </c>
      <c r="AN15" s="7">
        <v>677500</v>
      </c>
      <c r="AO15" s="8">
        <f t="shared" si="19"/>
        <v>29.812981298129813</v>
      </c>
      <c r="AP15" s="7">
        <v>674875</v>
      </c>
      <c r="AQ15" s="8">
        <f t="shared" si="20"/>
        <v>29.632272228320527</v>
      </c>
      <c r="AR15" s="7">
        <v>674500</v>
      </c>
      <c r="AS15" s="8">
        <f t="shared" si="21"/>
        <v>29.557405784399648</v>
      </c>
      <c r="AT15" s="7">
        <v>703000</v>
      </c>
      <c r="AU15" s="8">
        <f t="shared" si="22"/>
        <v>30.565217391304348</v>
      </c>
      <c r="AV15" s="7">
        <v>676600</v>
      </c>
      <c r="AW15" s="8">
        <f t="shared" si="23"/>
        <v>29.417391304347827</v>
      </c>
      <c r="AX15" s="7">
        <v>661250</v>
      </c>
      <c r="AY15" s="8">
        <f t="shared" si="24"/>
        <v>29.065934065934066</v>
      </c>
      <c r="AZ15" s="7">
        <v>640000</v>
      </c>
      <c r="BA15" s="8">
        <f t="shared" si="25"/>
        <v>28.224917309812568</v>
      </c>
      <c r="BB15" s="7">
        <v>643375</v>
      </c>
      <c r="BC15" s="8">
        <f t="shared" si="26"/>
        <v>29.178004535147391</v>
      </c>
      <c r="BD15" s="7">
        <v>642700</v>
      </c>
      <c r="BE15" s="8">
        <f t="shared" si="27"/>
        <v>28.513753327417923</v>
      </c>
      <c r="BF15" s="7">
        <v>640375</v>
      </c>
      <c r="BG15" s="8">
        <f t="shared" si="28"/>
        <v>28.241455347298785</v>
      </c>
      <c r="BH15" s="7">
        <v>642250</v>
      </c>
      <c r="BI15" s="8">
        <f t="shared" si="29"/>
        <v>26.985294117647058</v>
      </c>
      <c r="BJ15" s="7">
        <v>669500</v>
      </c>
      <c r="BK15" s="8">
        <f t="shared" si="30"/>
        <v>26.01010101010101</v>
      </c>
      <c r="BL15" s="7">
        <v>664250</v>
      </c>
      <c r="BM15" s="8">
        <f t="shared" si="31"/>
        <v>33.088418430884182</v>
      </c>
      <c r="BN15" s="7">
        <v>659000</v>
      </c>
      <c r="BO15" s="8">
        <f t="shared" si="32"/>
        <v>32.083739045764361</v>
      </c>
      <c r="BP15" s="7">
        <v>727250</v>
      </c>
      <c r="BQ15" s="8">
        <f t="shared" si="33"/>
        <v>33.513824884792626</v>
      </c>
      <c r="BR15" s="7">
        <v>706000</v>
      </c>
      <c r="BS15" s="8">
        <f t="shared" si="34"/>
        <v>32.685185185185183</v>
      </c>
      <c r="BT15" s="7">
        <v>665300</v>
      </c>
      <c r="BU15" s="8">
        <f t="shared" si="35"/>
        <v>32.109073359073356</v>
      </c>
      <c r="BV15" s="7">
        <v>663500</v>
      </c>
      <c r="BW15" s="8">
        <f t="shared" si="36"/>
        <v>31.241171485073924</v>
      </c>
      <c r="BX15" s="7">
        <v>662000</v>
      </c>
      <c r="BY15" s="8">
        <f t="shared" si="37"/>
        <v>30.970760233918128</v>
      </c>
      <c r="BZ15" s="7">
        <v>663500</v>
      </c>
      <c r="CA15" s="8">
        <f t="shared" si="38"/>
        <v>31.505223171889838</v>
      </c>
      <c r="CB15" s="7">
        <v>686000</v>
      </c>
      <c r="CC15" s="8">
        <f t="shared" si="39"/>
        <v>31.981351981351981</v>
      </c>
      <c r="CD15" s="7">
        <v>708500</v>
      </c>
      <c r="CE15" s="8">
        <f t="shared" si="40"/>
        <v>32.800925925925924</v>
      </c>
      <c r="CF15" s="7">
        <v>683600</v>
      </c>
      <c r="CG15" s="8">
        <f t="shared" si="41"/>
        <v>31.973807296538823</v>
      </c>
      <c r="CH15" s="7">
        <v>676250</v>
      </c>
      <c r="CI15" s="8">
        <f t="shared" si="42"/>
        <v>31.898584905660378</v>
      </c>
      <c r="CJ15" s="7">
        <v>710000</v>
      </c>
      <c r="CK15" s="8">
        <f t="shared" si="43"/>
        <v>33.411764705882355</v>
      </c>
      <c r="CL15" s="7">
        <v>708500</v>
      </c>
      <c r="CM15" s="8">
        <f t="shared" si="44"/>
        <v>32.263205828779597</v>
      </c>
      <c r="CN15" s="7">
        <v>423000</v>
      </c>
      <c r="CO15" s="8">
        <f t="shared" si="45"/>
        <v>19.359267734553775</v>
      </c>
      <c r="CP15" s="7">
        <v>421125</v>
      </c>
      <c r="CQ15" s="8">
        <f t="shared" si="46"/>
        <v>19.473988439306357</v>
      </c>
      <c r="CR15" s="7">
        <v>435000</v>
      </c>
      <c r="CS15" s="8">
        <f t="shared" si="47"/>
        <v>20.083102493074794</v>
      </c>
      <c r="CT15" s="7">
        <v>419625</v>
      </c>
      <c r="CU15" s="8">
        <f t="shared" si="48"/>
        <v>19.182857142857141</v>
      </c>
      <c r="CV15" s="7">
        <v>418500</v>
      </c>
      <c r="CW15" s="8">
        <f t="shared" si="49"/>
        <v>19.307958477508649</v>
      </c>
      <c r="CX15" s="7">
        <v>441000</v>
      </c>
      <c r="CY15" s="8">
        <f t="shared" si="50"/>
        <v>19.882777276825969</v>
      </c>
      <c r="CZ15" s="7">
        <v>838500</v>
      </c>
      <c r="DA15" s="8">
        <f t="shared" si="51"/>
        <v>38.048780487804876</v>
      </c>
      <c r="DB15" s="7">
        <v>871500</v>
      </c>
      <c r="DC15" s="8">
        <f t="shared" si="52"/>
        <v>39.234665166010132</v>
      </c>
      <c r="DD15" s="7">
        <v>854625</v>
      </c>
      <c r="DE15" s="8">
        <f t="shared" si="53"/>
        <v>38.050979519145145</v>
      </c>
      <c r="DF15" s="7">
        <v>854625</v>
      </c>
      <c r="DG15" s="8">
        <f t="shared" si="54"/>
        <v>38.388545760808533</v>
      </c>
      <c r="DH15" s="7">
        <v>871500</v>
      </c>
      <c r="DI15" s="8">
        <f t="shared" si="55"/>
        <v>39.063200358583593</v>
      </c>
      <c r="DJ15" s="7">
        <v>867500</v>
      </c>
      <c r="DK15" s="8">
        <f t="shared" si="56"/>
        <v>38.619922092376186</v>
      </c>
      <c r="DL15" s="7">
        <v>867500</v>
      </c>
      <c r="DM15" s="8">
        <f t="shared" si="57"/>
        <v>37.432578209277239</v>
      </c>
      <c r="DN15" s="7">
        <v>867500</v>
      </c>
      <c r="DO15" s="8">
        <f t="shared" si="58"/>
        <v>37.452779276848354</v>
      </c>
      <c r="DP15" s="7">
        <v>867500</v>
      </c>
      <c r="DQ15" s="8">
        <f t="shared" si="59"/>
        <v>37.676438653637348</v>
      </c>
      <c r="DR15" s="7">
        <v>867500</v>
      </c>
      <c r="DS15" s="8">
        <f t="shared" si="60"/>
        <v>37.211796246648795</v>
      </c>
      <c r="DT15" s="7">
        <v>896750</v>
      </c>
      <c r="DU15" s="8">
        <f t="shared" si="61"/>
        <v>38.306279367791539</v>
      </c>
      <c r="DV15" s="7">
        <v>1002500</v>
      </c>
      <c r="DW15" s="8">
        <f t="shared" si="62"/>
        <v>42.54641909814324</v>
      </c>
      <c r="DX15" s="7">
        <v>960725</v>
      </c>
      <c r="DY15" s="8">
        <f t="shared" si="63"/>
        <v>39.864107883817425</v>
      </c>
      <c r="DZ15" s="7">
        <v>871001.5</v>
      </c>
      <c r="EA15" s="8">
        <f t="shared" si="64"/>
        <v>33.467877041306437</v>
      </c>
      <c r="EB15" s="7">
        <v>886000</v>
      </c>
      <c r="EC15" s="8">
        <f t="shared" si="65"/>
        <v>38.199534362335086</v>
      </c>
      <c r="ED15" s="7">
        <v>863500</v>
      </c>
      <c r="EE15" s="8">
        <f t="shared" si="66"/>
        <v>34.265873015873019</v>
      </c>
      <c r="EF15" s="7">
        <v>863500</v>
      </c>
      <c r="EG15" s="8">
        <f t="shared" si="67"/>
        <v>34.198019801980195</v>
      </c>
      <c r="EH15" s="7">
        <v>863500</v>
      </c>
      <c r="EI15" s="8">
        <f t="shared" si="68"/>
        <v>33.962635201573256</v>
      </c>
      <c r="EJ15" s="7">
        <v>848500</v>
      </c>
      <c r="EK15" s="8">
        <f t="shared" si="69"/>
        <v>31.069205419260346</v>
      </c>
      <c r="EL15" s="7">
        <v>859750</v>
      </c>
      <c r="EM15" s="8">
        <f t="shared" si="70"/>
        <v>31.478260869565219</v>
      </c>
      <c r="EN15" s="7">
        <v>852500</v>
      </c>
      <c r="EO15" s="8">
        <f t="shared" si="71"/>
        <v>31.794871794871796</v>
      </c>
      <c r="EP15" s="7">
        <v>865900</v>
      </c>
      <c r="EQ15" s="8">
        <f t="array" ref="EQ15">EP15/INDEX(Exch_rates,MATCH($A15,Exch_regions2,0),MATCH(EP$1,Exch_months2,0))</f>
        <v>31.602189781021899</v>
      </c>
      <c r="ER15" s="7">
        <v>863500</v>
      </c>
      <c r="ES15" s="8">
        <f t="array" ref="ES15">ER15/INDEX(Exch_rates,MATCH($A15,Exch_regions2,0),MATCH(ER$1,Exch_months2,0))</f>
        <v>32.371134020618555</v>
      </c>
      <c r="ET15" s="7">
        <v>987250</v>
      </c>
      <c r="EU15" s="8">
        <f t="array" ref="EU15">ET15/INDEX(Exch_rates,MATCH($A15,Exch_regions2,0),MATCH(ET$1,Exch_months2,0))</f>
        <v>36.12991765782251</v>
      </c>
      <c r="EV15" s="7">
        <v>886000</v>
      </c>
      <c r="EW15" s="8">
        <f t="array" ref="EW15">EV15/INDEX(Exch_rates,MATCH($A15,Exch_regions2,0),MATCH(EV$1,Exch_months2,0))</f>
        <v>31.827570722945666</v>
      </c>
      <c r="EX15" s="7">
        <v>863500</v>
      </c>
      <c r="EY15" s="8">
        <f t="array" ref="EY15">EX15/INDEX(Exch_rates,MATCH($A15,Exch_regions2,0),MATCH(EX$1,Exch_months2,0))</f>
        <v>30.3835327234342</v>
      </c>
      <c r="EZ15" s="7">
        <v>863500</v>
      </c>
      <c r="FA15" s="8">
        <f t="array" ref="FA15">EZ15/INDEX(Exch_rates,MATCH($A15,Exch_regions2,0),MATCH(EZ$1,Exch_months2,0))</f>
        <v>30.512367491166078</v>
      </c>
      <c r="FB15" s="7">
        <v>863500</v>
      </c>
      <c r="FC15" s="8">
        <f t="array" ref="FC15">FB15/INDEX(Exch_rates,MATCH($A15,Exch_regions2,0),MATCH(FB$1,Exch_months2,0))</f>
        <v>39.138810198300284</v>
      </c>
      <c r="FD15" s="7">
        <v>857500</v>
      </c>
      <c r="FE15" s="8">
        <f t="array" ref="FE15">FD15/INDEX(Exch_rates,MATCH($A15,Exch_regions2,0),MATCH(FD$1,Exch_months2,0))</f>
        <v>37.282608695652172</v>
      </c>
      <c r="FF15" s="7">
        <v>863500</v>
      </c>
      <c r="FG15" s="8">
        <f t="array" ref="FG15">FF15/INDEX(Exch_rates,MATCH($A15,Exch_regions2,0),MATCH(FF$1,Exch_months2,0))</f>
        <v>39.25</v>
      </c>
      <c r="FH15" s="7">
        <v>841000</v>
      </c>
      <c r="FI15" s="8">
        <f t="array" ref="FI15">FH15/INDEX(Exch_rates,MATCH($A15,Exch_regions2,0),MATCH(FH$1,Exch_months2,0))</f>
        <v>38.227272727272727</v>
      </c>
      <c r="FJ15" s="7">
        <v>792500</v>
      </c>
      <c r="FK15" s="8">
        <f t="array" ref="FK15">FJ15/INDEX(Exch_rates,MATCH($A15,Exch_regions2,0),MATCH(FJ$1,Exch_months2,0))</f>
        <v>36.022727272727273</v>
      </c>
      <c r="FL15" s="7">
        <v>780250</v>
      </c>
      <c r="FM15" s="8">
        <f t="array" ref="FM15">FL15/INDEX(Exch_rates,MATCH($A15,Exch_regions2,0),MATCH(FL$1,Exch_months2,0))</f>
        <v>35.067415730337082</v>
      </c>
      <c r="FN15" s="7">
        <v>863000</v>
      </c>
      <c r="FO15" s="8">
        <f t="array" ref="FO15">FN15/INDEX(Exch_rates,MATCH($A15,Exch_regions2,0),MATCH(FN$1,Exch_months2,0))</f>
        <v>41.095238095238095</v>
      </c>
      <c r="FP15" s="7">
        <v>872750</v>
      </c>
      <c r="FQ15" s="8">
        <f t="array" ref="FQ15">FP15/INDEX(Exch_rates,MATCH($A15,Exch_regions2,0),MATCH(FP$1,Exch_months2,0))</f>
        <v>39.670454545454547</v>
      </c>
      <c r="FR15" s="7">
        <v>776000</v>
      </c>
      <c r="FS15" s="8">
        <f t="array" ref="FS15">FR15/INDEX(Exch_rates,MATCH($A15,Exch_regions2,0),MATCH(FR$1,Exch_months2,0))</f>
        <v>33.197860962566843</v>
      </c>
      <c r="FT15" s="7">
        <v>816500</v>
      </c>
      <c r="FU15" s="8">
        <f t="array" ref="FU15">FT15/INDEX(Exch_rates,MATCH($A15,Exch_regions2,0),MATCH(FT$1,Exch_months2,0))</f>
        <v>35.193965517241381</v>
      </c>
      <c r="FV15" s="7">
        <v>831500</v>
      </c>
      <c r="FW15" s="8">
        <f t="array" ref="FW15">FV15/INDEX(Exch_rates,MATCH($A15,Exch_regions2,0),MATCH(FV$1,Exch_months2,0))</f>
        <v>35.610278372591004</v>
      </c>
      <c r="FX15" s="7">
        <v>752750</v>
      </c>
      <c r="FY15" s="8">
        <f t="array" ref="FY15">FX15/INDEX(Exch_rates,MATCH($A15,Exch_regions2,0),MATCH(FX$1,Exch_months2,0))</f>
        <v>32.168803418803421</v>
      </c>
      <c r="FZ15" s="7">
        <v>761000</v>
      </c>
      <c r="GA15" s="8">
        <f t="array" ref="GA15">FZ15/INDEX(Exch_rates,MATCH($A15,Exch_regions2,0),MATCH(FZ$1,Exch_months2,0))</f>
        <v>32.055602358887953</v>
      </c>
      <c r="GB15" s="7">
        <v>778250</v>
      </c>
      <c r="GC15" s="8">
        <f t="array" ref="GC15">GB15/INDEX(Exch_rates,MATCH($A15,Exch_regions2,0),MATCH(GB$1,Exch_months2,0))</f>
        <v>32.872228088701164</v>
      </c>
      <c r="GD15" s="7">
        <v>782000</v>
      </c>
      <c r="GE15" s="8">
        <f t="array" ref="GE15">GD15/INDEX(Exch_rates,MATCH($A15,Exch_regions2,0),MATCH(GD$1,Exch_months2,0))</f>
        <v>32.481827622014535</v>
      </c>
      <c r="GF15" s="7">
        <v>771500</v>
      </c>
      <c r="GG15" s="8">
        <f t="array" ref="GG15">GF15/INDEX(Exch_rates,MATCH($A15,Exch_regions2,0),MATCH(GF$1,Exch_months2,0))</f>
        <v>31.959403479701741</v>
      </c>
      <c r="GH15" s="7">
        <v>801500</v>
      </c>
      <c r="GI15" s="8">
        <f t="array" ref="GI15">GH15/INDEX(Exch_rates,MATCH($A15,Exch_regions2,0),MATCH(GH$1,Exch_months2,0))</f>
        <v>32.983539094650205</v>
      </c>
      <c r="GJ15" s="7">
        <v>779000</v>
      </c>
      <c r="GK15" s="8">
        <f t="array" ref="GK15">GJ15/INDEX(Exch_rates,MATCH($A15,Exch_regions2,0),MATCH(GJ$1,Exch_months2,0))</f>
        <v>32.057613168724281</v>
      </c>
      <c r="GL15" s="7">
        <v>779000</v>
      </c>
      <c r="GM15" s="8">
        <f t="array" ref="GM15">GL15/INDEX(Exch_rates,MATCH($A15,Exch_regions2,0),MATCH(GL$1,Exch_months2,0))</f>
        <v>31.958974358974359</v>
      </c>
      <c r="GN15" s="7">
        <v>846500</v>
      </c>
      <c r="GO15" s="8">
        <f t="array" ref="GO15">GN15/INDEX(Exch_rates,MATCH($A15,Exch_regions2,0),MATCH(GN$1,Exch_months2,0))</f>
        <v>34.551020408163268</v>
      </c>
      <c r="GP15" s="7">
        <v>831500</v>
      </c>
      <c r="GQ15" s="8">
        <f t="array" ref="GQ15">GP15/INDEX(Exch_rates,MATCH($A15,Exch_regions2,0),MATCH(GP$1,Exch_months2,0))</f>
        <v>34.077868852459019</v>
      </c>
      <c r="GR15" s="7">
        <v>830700</v>
      </c>
      <c r="GS15" s="8">
        <f t="array" ref="GS15">GR15/INDEX(Exch_rates,MATCH($A15,Exch_regions2,0),MATCH(GR$1,Exch_months2,0))</f>
        <v>33.961569910057236</v>
      </c>
      <c r="GT15" s="7">
        <v>729500</v>
      </c>
      <c r="GU15" s="8">
        <f t="array" ref="GU15">GT15/INDEX(Exch_rates,MATCH($A15,Exch_regions2,0),MATCH(GT$1,Exch_months2,0))</f>
        <v>29.836400817995909</v>
      </c>
      <c r="GV15" s="7">
        <v>737500</v>
      </c>
      <c r="GW15" s="8">
        <f t="array" ref="GW15">GV15/INDEX(Exch_rates,MATCH($A15,Exch_regions2,0),MATCH(GV$1,Exch_months2,0))</f>
        <v>30.13278855975485</v>
      </c>
      <c r="GX15" s="7">
        <v>752500</v>
      </c>
      <c r="GY15" s="8">
        <f t="array" ref="GY15">GX15/INDEX(Exch_rates,MATCH($A15,Exch_regions2,0),MATCH(GX$1,Exch_months2,0))</f>
        <v>30.391760904684975</v>
      </c>
      <c r="GZ15" s="7">
        <v>772750</v>
      </c>
      <c r="HA15" s="8">
        <f t="array" ref="HA15">GZ15/INDEX(Exch_rates,MATCH($A15,Exch_regions2,0),MATCH(GZ$1,Exch_months2,0))</f>
        <v>30.848303393213573</v>
      </c>
      <c r="HB15" s="7">
        <v>787000</v>
      </c>
      <c r="HC15" s="8">
        <f t="array" ref="HC15">HB15/INDEX(Exch_rates,MATCH($A15,Exch_regions2,0),MATCH(HB$1,Exch_months2,0))</f>
        <v>31.354581673306772</v>
      </c>
      <c r="HD15" s="7">
        <v>669500</v>
      </c>
      <c r="HE15" s="8">
        <f t="array" ref="HE15">HD15/INDEX(Exch_rates,MATCH($A15,Exch_regions2,0),MATCH(HD$1,Exch_months2,0))</f>
        <v>26.488625123639959</v>
      </c>
      <c r="HF15" s="7">
        <v>743000</v>
      </c>
      <c r="HG15" s="8">
        <f t="array" ref="HG15">HF15/INDEX(Exch_rates,MATCH($A15,Exch_regions2,0),MATCH(HF$1,Exch_months2,0))</f>
        <v>29.251968503937007</v>
      </c>
      <c r="HH15" s="7">
        <v>695500</v>
      </c>
      <c r="HI15" s="8">
        <f t="array" ref="HI15">HH15/INDEX(Exch_rates,MATCH($A15,Exch_regions2,0),MATCH(HH$1,Exch_months2,0))</f>
        <v>27.44672454617206</v>
      </c>
      <c r="HJ15" s="7">
        <v>695500</v>
      </c>
      <c r="HK15" s="8">
        <f t="array" ref="HK15">HJ15/INDEX(Exch_rates,MATCH($A15,Exch_regions2,0),MATCH(HJ$1,Exch_months2,0))</f>
        <v>27.517309594460929</v>
      </c>
      <c r="HL15" s="7">
        <v>710500</v>
      </c>
      <c r="HM15" s="8">
        <f t="array" ref="HM15">HL15/INDEX(Exch_rates,MATCH($A15,Exch_regions2,0),MATCH(HL$1,Exch_months2,0))</f>
        <v>28.11078140454995</v>
      </c>
      <c r="HN15" s="8">
        <v>712500</v>
      </c>
      <c r="HO15" s="8">
        <f t="array" ref="HO15">HN15/INDEX(Exch_rates,MATCH($A15,Exch_regions2,0),MATCH(HN$1,Exch_months2,0))</f>
        <v>28.095425867507885</v>
      </c>
      <c r="HP15" s="8">
        <v>720750</v>
      </c>
      <c r="HQ15" s="8">
        <f t="array" ref="HQ15">HP15/INDEX(Exch_rates,MATCH($A15,Exch_regions2,0),MATCH(HP$1,Exch_months2,0))</f>
        <v>28.292443572129539</v>
      </c>
      <c r="HR15" s="8">
        <v>717000</v>
      </c>
      <c r="HS15" s="8">
        <f t="array" ref="HS15">HR15/INDEX(Exch_rates,MATCH($A15,Exch_regions2,0),MATCH(HR$1,Exch_months2,0))</f>
        <v>28.0078125</v>
      </c>
      <c r="HT15" s="8">
        <v>710700</v>
      </c>
      <c r="HU15" s="8">
        <f t="array" ref="HU15">HT15/INDEX(Exch_rates,MATCH($A15,Exch_regions2,0),MATCH(HT$1,Exch_months2,0))</f>
        <v>27.740046838407494</v>
      </c>
      <c r="HV15" s="8">
        <v>717000</v>
      </c>
      <c r="HW15" s="8">
        <f t="array" ref="HW15">HV15/INDEX(Exch_rates,MATCH($A15,Exch_regions2,0),MATCH(HV$1,Exch_months2,0))</f>
        <v>27.912952076926071</v>
      </c>
      <c r="HX15" s="8">
        <v>720000</v>
      </c>
      <c r="HY15" s="8">
        <f t="array" ref="HY15">HX15/INDEX(Exch_rates,MATCH($A15,Exch_regions2,0),MATCH(HX$1,Exch_months2,0))</f>
        <v>28.125</v>
      </c>
      <c r="HZ15" s="8">
        <v>715750</v>
      </c>
      <c r="IA15" s="8">
        <f t="array" ref="IA15">HZ15/INDEX(Exch_rates,MATCH($A15,Exch_regions2,0),MATCH(HZ$1,Exch_months2,0))</f>
        <v>28.000547687974336</v>
      </c>
      <c r="IB15" s="8">
        <v>714000</v>
      </c>
      <c r="IC15" s="8">
        <f t="array" ref="IC15">IB15/INDEX(Exch_rates,MATCH($A15,Exch_regions2,0),MATCH(IB$1,Exch_months2,0))</f>
        <v>27.890625</v>
      </c>
      <c r="ID15" s="8">
        <v>718000</v>
      </c>
      <c r="IE15" s="8">
        <f t="array" ref="IE15">ID15/INDEX(Exch_rates,MATCH($A15,Exch_regions2,0),MATCH(ID$1,Exch_months2,0))</f>
        <v>28.101761252446185</v>
      </c>
      <c r="IF15" s="8">
        <v>713750</v>
      </c>
      <c r="IG15" s="8">
        <f t="array" ref="IG15">IF15/INDEX(Exch_rates,MATCH($A15,Exch_regions2,0),MATCH(IF$1,Exch_months2,0))</f>
        <v>27.79941577409932</v>
      </c>
      <c r="IH15" s="8">
        <v>711250</v>
      </c>
      <c r="II15" s="8">
        <f t="array" ref="II15">IH15/INDEX(Exch_rates,MATCH($A15,Exch_regions2,0),MATCH(IH$1,Exch_months2,0))</f>
        <v>27.783203125</v>
      </c>
      <c r="IJ15" s="8">
        <v>709250</v>
      </c>
      <c r="IK15" s="8">
        <f t="array" ref="IK15">IJ15/INDEX(Exch_rates,MATCH($A15,Exch_regions2,0),MATCH(IJ$1,Exch_months2,0))</f>
        <v>27.678048780487806</v>
      </c>
      <c r="IL15" s="8">
        <v>713000</v>
      </c>
      <c r="IM15" s="8">
        <f t="array" ref="IM15">IL15/INDEX(Exch_rates,MATCH($A15,Exch_regions2,0),MATCH(IL$1,Exch_months2,0))</f>
        <v>27.700077700077699</v>
      </c>
      <c r="IN15" s="8">
        <v>713000</v>
      </c>
      <c r="IO15" s="8">
        <f t="array" ref="IO15">IN15/INDEX(Exch_rates,MATCH($A15,Exch_regions2,0),MATCH(IN$1,Exch_months2,0))</f>
        <v>27.96078431372549</v>
      </c>
      <c r="IP15" s="8">
        <v>711500</v>
      </c>
      <c r="IQ15" s="8">
        <f t="array" ref="IQ15">IP15/INDEX(Exch_rates,MATCH($A15,Exch_regions2,0),MATCH(IP$1,Exch_months2,0))</f>
        <v>27.365384615384617</v>
      </c>
      <c r="IR15" s="8">
        <v>710000</v>
      </c>
      <c r="IS15" s="8">
        <f t="array" ref="IS15">IR15/INDEX(Exch_rates,MATCH($A15,Exch_regions2,0),MATCH(IR$1,Exch_months2,0))</f>
        <v>27.788649706457925</v>
      </c>
      <c r="IT15" s="8">
        <v>712625</v>
      </c>
      <c r="IU15" s="8">
        <f t="array" ref="IU15">IT15/INDEX(Exch_rates,MATCH($A15,Exch_regions2,0),MATCH(IT$1,Exch_months2,0))</f>
        <v>27.8369140625</v>
      </c>
      <c r="IV15" s="34">
        <v>713000</v>
      </c>
      <c r="IW15" s="8">
        <f t="array" ref="IW15">IV15/INDEX(Exch_rates,MATCH($A15,Exch_regions2,0),MATCH(IV$1,Exch_months2,0))</f>
        <v>27.8515625</v>
      </c>
      <c r="IX15" s="8">
        <v>708500</v>
      </c>
      <c r="IY15" s="8">
        <f t="array" ref="IY15">IX15/INDEX(Exch_rates,MATCH($A15,Exch_regions2,0),MATCH(IX$1,Exch_months2,0))</f>
        <v>27.893700787401574</v>
      </c>
      <c r="IZ15" s="8">
        <v>710000</v>
      </c>
      <c r="JA15" s="8">
        <f t="array" ref="JA15">IZ15/INDEX(Exch_rates,MATCH($A15,Exch_regions2,0),MATCH(IZ$1,Exch_months2,0))</f>
        <v>27.843137254901961</v>
      </c>
      <c r="JB15" s="8">
        <v>709700</v>
      </c>
      <c r="JC15" s="8">
        <f t="array" ref="JC15">JB15/INDEX(Exch_rates,MATCH($A15,Exch_regions2,0),MATCH(JB$1,Exch_months2,0))</f>
        <v>27.766040688575899</v>
      </c>
      <c r="JD15" s="8">
        <v>732500</v>
      </c>
      <c r="JE15" s="8">
        <f t="array" ref="JE15">JD15/INDEX(Exch_rates,MATCH($A15,Exch_regions2,0),MATCH(JD$1,Exch_months2,0))</f>
        <v>28.981206726013848</v>
      </c>
      <c r="JF15" s="8">
        <v>734500</v>
      </c>
      <c r="JG15" s="8">
        <f t="array" ref="JG15">JF15/INDEX(Exch_rates,MATCH($A15,Exch_regions2,0),MATCH(JF$1,Exch_months2,0))</f>
        <v>28.557542768273716</v>
      </c>
      <c r="JH15" s="8">
        <v>734500</v>
      </c>
      <c r="JI15" s="8">
        <f t="array" ref="JI15">JH15/INDEX(Exch_rates,MATCH($A15,Exch_regions2,0),MATCH(JH$1,Exch_months2,0))</f>
        <v>28.747553816046967</v>
      </c>
      <c r="JJ15" s="8">
        <v>756500</v>
      </c>
      <c r="JK15" s="8">
        <f t="array" ref="JK15">JJ15/INDEX(Exch_rates,MATCH($A15,Exch_regions2,0),MATCH(JJ$1,Exch_months2,0))</f>
        <v>29.464459591041869</v>
      </c>
      <c r="JL15" s="8">
        <v>797500</v>
      </c>
      <c r="JM15" s="8">
        <f t="array" ref="JM15">JL15/INDEX(Exch_rates,MATCH($A15,Exch_regions2,0),MATCH(JL$1,Exch_months2,0))</f>
        <v>30.673076923076923</v>
      </c>
      <c r="JN15" s="8">
        <v>812500</v>
      </c>
      <c r="JO15" s="8">
        <f t="array" ref="JO15">JN15/INDEX(Exch_rates,MATCH($A15,Exch_regions2,0),MATCH(JN$1,Exch_months2,0))</f>
        <v>31.25</v>
      </c>
      <c r="JP15" s="8">
        <v>827500</v>
      </c>
      <c r="JQ15" s="8">
        <f t="array" ref="JQ15">JP15/INDEX(Exch_rates,MATCH($A15,Exch_regions2,0),MATCH(JP$1,Exch_months2,0))</f>
        <v>31.463878326996198</v>
      </c>
      <c r="JR15" s="8">
        <v>843500</v>
      </c>
      <c r="JS15" s="8">
        <f t="array" ref="JS15">JR15/INDEX(Exch_rates,MATCH($A15,Exch_regions2,0),MATCH(JR$1,Exch_months2,0))</f>
        <v>32.28708133971292</v>
      </c>
      <c r="JT15" s="8">
        <v>858500</v>
      </c>
      <c r="JU15" s="8">
        <f t="array" ref="JU15">JT15/INDEX(Exch_rates,MATCH($A15,Exch_regions2,0),MATCH(JT$1,Exch_months2,0))</f>
        <v>33.508977361436379</v>
      </c>
      <c r="JV15" s="8">
        <v>873500</v>
      </c>
      <c r="JW15" s="8">
        <f t="array" ref="JW15">JV15/INDEX(Exch_rates,MATCH($A15,Exch_regions2,0),MATCH(JV$1,Exch_months2,0))</f>
        <v>33.596153846153847</v>
      </c>
      <c r="JX15" s="8">
        <v>888500</v>
      </c>
      <c r="JY15" s="8">
        <f t="array" ref="JY15">JX15/INDEX(Exch_rates,MATCH($A15,Exch_regions2,0),MATCH(JX$1,Exch_months2,0))</f>
        <v>33.990053557765876</v>
      </c>
      <c r="JZ15" s="8">
        <v>903500</v>
      </c>
      <c r="KA15" s="8">
        <f t="array" ref="KA15">JZ15/INDEX(Exch_rates,MATCH($A15,Exch_regions2,0),MATCH(JZ$1,Exch_months2,0))</f>
        <v>34.158790170132328</v>
      </c>
      <c r="KB15" s="8">
        <v>893500</v>
      </c>
      <c r="KC15" s="8">
        <f t="array" ref="KC15">KB15/INDEX(Exch_rates,MATCH($A15,Exch_regions2,0),MATCH(KB$1,Exch_months2,0))</f>
        <v>33.527204502814257</v>
      </c>
      <c r="KD15" s="8">
        <v>898000</v>
      </c>
      <c r="KE15" s="8">
        <f t="array" ref="KE15">KD15/INDEX(Exch_rates,MATCH($A15,Exch_regions2,0),MATCH(KD$1,Exch_months2,0))</f>
        <v>33.708708708708706</v>
      </c>
      <c r="KF15" s="8">
        <v>898000</v>
      </c>
      <c r="KG15" s="8">
        <f t="array" ref="KG15">KF15/INDEX(Exch_rates,MATCH($A15,Exch_regions2,0),MATCH(KF$1,Exch_months2,0))</f>
        <v>34.638379942140787</v>
      </c>
      <c r="KH15" s="8">
        <v>890500</v>
      </c>
      <c r="KI15" s="8">
        <f t="array" ref="KI15">KH15/INDEX(Exch_rates,MATCH($A15,Exch_regions2,0),MATCH(KH$1,Exch_months2,0))</f>
        <v>34.683544303797468</v>
      </c>
      <c r="KJ15" s="8">
        <v>890500</v>
      </c>
      <c r="KK15" s="8">
        <f t="array" ref="KK15">KJ15/INDEX(Exch_rates,MATCH($A15,Exch_regions2,0),MATCH(KJ$1,Exch_months2,0))</f>
        <v>34.78515625</v>
      </c>
      <c r="KL15" s="8">
        <v>913000</v>
      </c>
      <c r="KM15" s="8">
        <f t="array" ref="KM15">KL15/INDEX(Exch_rates,MATCH($A15,Exch_regions2,0),MATCH(KL$1,Exch_months2,0))</f>
        <v>35.3328173374613</v>
      </c>
      <c r="KN15" s="8">
        <v>915000</v>
      </c>
      <c r="KO15" s="8">
        <f t="array" ref="KO15">KN15/INDEX(Exch_rates,MATCH($A15,Exch_regions2,0),MATCH(KN$1,Exch_months2,0))</f>
        <v>35.192307692307693</v>
      </c>
      <c r="KP15" s="8">
        <v>925000</v>
      </c>
      <c r="KQ15" s="8">
        <f t="array" ref="KQ15">KP15/INDEX(Exch_rates,MATCH($A15,Exch_regions2,0),MATCH(KP$1,Exch_months2,0))</f>
        <v>35.57692307692308</v>
      </c>
      <c r="KR15" s="8">
        <v>867000</v>
      </c>
      <c r="KS15" s="8">
        <f t="array" ref="KS15">KR15/INDEX(Exch_rates,MATCH($A15,Exch_regions2,0),MATCH(KR$1,Exch_months2,0))</f>
        <v>33.346153846153847</v>
      </c>
      <c r="KT15" s="8">
        <v>865000</v>
      </c>
      <c r="KU15" s="8">
        <f t="array" ref="KU15">KT15/INDEX(Exch_rates,MATCH($A15,Exch_regions2,0),MATCH(KT$1,Exch_months2,0))</f>
        <v>32.54938852304798</v>
      </c>
      <c r="KV15" s="8">
        <v>805000</v>
      </c>
      <c r="KW15" s="8">
        <f t="array" ref="KW15">KV15/INDEX(Exch_rates,MATCH($A15,Exch_regions2,0),MATCH(KV$1,Exch_months2,0))</f>
        <v>30.127245508982035</v>
      </c>
      <c r="KX15" s="8">
        <v>909250</v>
      </c>
      <c r="KY15" s="8">
        <f t="array" ref="KY15">KX15/INDEX(Exch_rates,MATCH($A15,Exch_regions2,0),MATCH(KX$1,Exch_months2,0))</f>
        <v>34.770554493307841</v>
      </c>
      <c r="KZ15" s="8">
        <v>829500</v>
      </c>
      <c r="LA15" s="8">
        <f t="array" ref="LA15">KZ15/INDEX(Exch_rates,MATCH($A15,Exch_regions2,0),MATCH(KZ$1,Exch_months2,0))</f>
        <v>31.184210526315791</v>
      </c>
      <c r="LB15" s="8">
        <v>816700</v>
      </c>
      <c r="LC15" s="8">
        <f t="array" ref="LC15">LB15/INDEX(Exch_rates,MATCH($A15,Exch_regions2,0),MATCH(LB$1,Exch_months2,0))</f>
        <v>30.588014981273407</v>
      </c>
      <c r="LD15" s="8">
        <v>815500</v>
      </c>
      <c r="LE15" s="8">
        <f t="array" ref="LE15">LD15/INDEX(Exch_rates,MATCH($A15,Exch_regions2,0),MATCH(LD$1,Exch_months2,0))</f>
        <v>30.315985130111525</v>
      </c>
      <c r="LF15" s="8">
        <v>858500</v>
      </c>
      <c r="LG15" s="8">
        <f t="shared" si="72"/>
        <v>31.855287569573285</v>
      </c>
      <c r="LH15" s="8">
        <v>865000</v>
      </c>
      <c r="LI15" s="8">
        <f>LH15/INDEX(Exch_Rate_Data1,MATCH('Non-Food Items CMB'!$A15,Exch_regions1,0),MATCH('Non-Food Items CMB'!LH$1,exch_month4,0))</f>
        <v>32.096474953617808</v>
      </c>
      <c r="LJ15" s="41">
        <v>852000</v>
      </c>
      <c r="LK15" s="8">
        <f>LJ15/INDEX(exch_Rate_Data2,MATCH('Non-Food Items CMB'!$A15,Exch_regions1,0),MATCH('Non-Food Items CMB'!LJ$1,exch_month5,0))</f>
        <v>31.614100185528756</v>
      </c>
      <c r="LL15" s="8">
        <v>852000</v>
      </c>
      <c r="LM15" s="8">
        <f>LL15/INDEX(exch_Rate_Data3,MATCH('Non-Food Items CMB'!$A15,Exch_regions1,0),MATCH('Non-Food Items CMB'!LL$1,exch_month6,0))</f>
        <v>31.614100185528756</v>
      </c>
      <c r="LN15" s="41">
        <v>843000</v>
      </c>
      <c r="LO15" s="7">
        <f>LN15/INDEX(Exchange_rate4,MATCH('Non-Food Items CMB'!$A15,Exch_regions1,0),MATCH('Non-Food Items CMB'!LN$1,exch_month7,0))</f>
        <v>31.280148423005567</v>
      </c>
      <c r="LP15" s="7">
        <v>876000</v>
      </c>
      <c r="LQ15" s="7">
        <f>LP15/INDEX(Exchange_rate5,MATCH('Non-Food Items CMB'!$A15,Exch_regions1,0),MATCH('Non-Food Items CMB'!LP$1,exch_month8,0))</f>
        <v>32.504638218923937</v>
      </c>
      <c r="LR15" s="7">
        <v>867000</v>
      </c>
      <c r="LS15" s="7">
        <f>LR15/INDEX(Exchange_rate6,MATCH('Non-Food Items CMB'!$A15,Exch_regions1,0),MATCH('Non-Food Items CMB'!LR$1,exch_month9,0))</f>
        <v>32.170686456400745</v>
      </c>
      <c r="LT15" s="7">
        <v>865000</v>
      </c>
      <c r="LU15" s="7">
        <f>LT15/INDEX(Exchange_rate7,MATCH('Non-Food Items CMB'!$A15,Exch_regions1,0),MATCH('Non-Food Items CMB'!LT$1,exch_month10,0))</f>
        <v>32.397003745318351</v>
      </c>
      <c r="LV15" s="7">
        <v>852000</v>
      </c>
      <c r="LW15" s="7">
        <f>LV15/INDEX(exchange_rates8,MATCH('Non-Food Items CMB'!$A15,Exch_regions1,0),MATCH('Non-Food Items CMB'!LV$1,exch_month11,0))</f>
        <v>31.910112359550563</v>
      </c>
      <c r="LX15" s="7">
        <v>837000</v>
      </c>
      <c r="LY15" s="7">
        <f>LX15/INDEX(exchange_rates9,MATCH('Non-Food Items CMB'!$A15,Exch_regions1,0),MATCH('Non-Food Items CMB'!LX$1,exch_month12,0))</f>
        <v>31.348314606741575</v>
      </c>
      <c r="LZ15" s="7">
        <v>852000</v>
      </c>
      <c r="MA15" s="7">
        <f>LZ15/INDEX(exchange_rates10,MATCH('Non-Food Items CMB'!$A15,Exch_regions1,0),MATCH('Non-Food Items CMB'!LZ$1,exch_month13,0))</f>
        <v>31.910112359550563</v>
      </c>
      <c r="MB15" s="7">
        <v>874500</v>
      </c>
      <c r="MC15" s="7">
        <f>MB15/INDEX(exchange_rates11,MATCH('Non-Food Items CMB'!$A15,Exch_regions1,0),MATCH('Non-Food Items CMB'!MB$1,exch_month14,0))</f>
        <v>32.752808988764045</v>
      </c>
      <c r="MD15" s="7">
        <v>859500</v>
      </c>
      <c r="ME15" s="7">
        <f>MD15/INDEX(exchange_rates12,MATCH('Non-Food Items CMB'!$A15,Exch_regions1,0),MATCH('Non-Food Items CMB'!MD$1,exch_month15,0))</f>
        <v>32.19101123595506</v>
      </c>
      <c r="MF15" s="7">
        <v>859500</v>
      </c>
      <c r="MG15" s="7">
        <f>MF15/INDEX(exchange_rates13,MATCH('Non-Food Items CMB'!$A15,Exch_regions1,0),MATCH('Non-Food Items CMB'!MF$1,exch_month16,0))</f>
        <v>32.19101123595506</v>
      </c>
      <c r="MH15" s="7">
        <v>859500</v>
      </c>
      <c r="MI15" s="7">
        <f>MH15/INDEX(exchange_rates14,MATCH('Non-Food Items CMB'!$A15,Exch_regions1,0),MATCH('Non-Food Items CMB'!MH$1,exch_month17,0))</f>
        <v>32.19101123595506</v>
      </c>
      <c r="MJ15" s="7">
        <v>859500</v>
      </c>
      <c r="MK15" s="7">
        <f>MJ15/INDEX(exchange_rates15,MATCH('Non-Food Items CMB'!$A15,Exch_regions1,0),MATCH('Non-Food Items CMB'!MJ$1,exch_month18,0))</f>
        <v>32.19101123595506</v>
      </c>
      <c r="ML15" s="7">
        <v>874500</v>
      </c>
      <c r="MM15" s="7">
        <f>ML15/INDEX(exchange_rates16,MATCH('Non-Food Items CMB'!$A15,Exch_regions1,0),MATCH('Non-Food Items CMB'!ML$1,exch_month19,0))</f>
        <v>32.752808988764045</v>
      </c>
      <c r="MN15" s="7">
        <v>889500</v>
      </c>
      <c r="MO15" s="7">
        <f>MN15/INDEX(exchange_rates17,MATCH('Non-Food Items CMB'!$A15,Exch_regions1,0),MATCH('Non-Food Items CMB'!MN$1,exch_month20,0))</f>
        <v>33.314606741573037</v>
      </c>
      <c r="MP15" s="7">
        <v>853500</v>
      </c>
      <c r="MQ15" s="7">
        <f>MP15/INDEX(exchange_rates18,MATCH('Non-Food Items CMB'!$A15,Exch_regions1,0),MATCH('Non-Food Items CMB'!MP$1,exch_month21,0))</f>
        <v>31.966292134831459</v>
      </c>
      <c r="MR15" s="7">
        <v>842500</v>
      </c>
      <c r="MS15" s="7">
        <f>MR15/INDEX(exchange_rates19,MATCH('Non-Food Items CMB'!$A15,Exch_regions1,0),MATCH('Non-Food Items CMB'!MR$1,exch_month22,0))</f>
        <v>31.554307116104869</v>
      </c>
      <c r="MT15" s="40">
        <f t="shared" si="73"/>
        <v>796500</v>
      </c>
      <c r="MU15" s="40">
        <f t="shared" si="73"/>
        <v>30.449613013393645</v>
      </c>
      <c r="MW15" s="6"/>
      <c r="MX15" s="37"/>
    </row>
    <row r="16" spans="1:362" ht="14.5" x14ac:dyDescent="0.35">
      <c r="A16" s="14" t="s">
        <v>12</v>
      </c>
      <c r="B16" s="7">
        <v>808100</v>
      </c>
      <c r="C16" s="8">
        <f t="shared" si="0"/>
        <v>26.179214720746405</v>
      </c>
      <c r="D16" s="7">
        <v>794300</v>
      </c>
      <c r="E16" s="8">
        <f t="shared" si="1"/>
        <v>26.374684553061496</v>
      </c>
      <c r="F16" s="7">
        <v>812300</v>
      </c>
      <c r="G16" s="8">
        <f t="shared" si="2"/>
        <v>26.727428270597525</v>
      </c>
      <c r="H16" s="7">
        <v>845400</v>
      </c>
      <c r="I16" s="8">
        <f t="shared" si="3"/>
        <v>27.080530463194311</v>
      </c>
      <c r="J16" s="7">
        <v>754100</v>
      </c>
      <c r="K16" s="8">
        <f t="shared" si="4"/>
        <v>23.439636951386298</v>
      </c>
      <c r="L16" s="7">
        <v>782300</v>
      </c>
      <c r="M16" s="8">
        <f t="shared" si="5"/>
        <v>23.397637206520113</v>
      </c>
      <c r="N16" s="7">
        <v>797300</v>
      </c>
      <c r="O16" s="8">
        <f t="shared" si="6"/>
        <v>24.189927184466018</v>
      </c>
      <c r="P16" s="7">
        <v>826700</v>
      </c>
      <c r="Q16" s="8">
        <f t="shared" si="7"/>
        <v>26.963470319634702</v>
      </c>
      <c r="R16" s="7">
        <v>842200</v>
      </c>
      <c r="S16" s="8">
        <f t="shared" si="8"/>
        <v>27.836721203106926</v>
      </c>
      <c r="T16" s="7">
        <v>849100</v>
      </c>
      <c r="U16" s="8">
        <f t="shared" si="9"/>
        <v>28.685810810810811</v>
      </c>
      <c r="V16" s="7">
        <v>786500</v>
      </c>
      <c r="W16" s="8">
        <f t="shared" si="10"/>
        <v>28.80952380952381</v>
      </c>
      <c r="X16" s="7">
        <v>822500</v>
      </c>
      <c r="Y16" s="8">
        <f t="shared" si="11"/>
        <v>30.95014111006585</v>
      </c>
      <c r="Z16" s="7">
        <v>835060</v>
      </c>
      <c r="AA16" s="8">
        <f t="shared" si="12"/>
        <v>34.623932332697571</v>
      </c>
      <c r="AB16" s="7">
        <v>849600</v>
      </c>
      <c r="AC16" s="8">
        <f t="shared" si="13"/>
        <v>35.158286778398512</v>
      </c>
      <c r="AD16" s="7">
        <v>863750</v>
      </c>
      <c r="AE16" s="8">
        <f t="shared" si="14"/>
        <v>38.252878653675822</v>
      </c>
      <c r="AF16" s="7">
        <v>851300</v>
      </c>
      <c r="AG16" s="8">
        <f t="shared" si="15"/>
        <v>38.773000546547642</v>
      </c>
      <c r="AH16" s="7">
        <v>846450</v>
      </c>
      <c r="AI16" s="8">
        <f t="shared" si="16"/>
        <v>38.588661147379554</v>
      </c>
      <c r="AJ16" s="7">
        <v>801000</v>
      </c>
      <c r="AK16" s="8">
        <f t="shared" si="17"/>
        <v>36.146209386281591</v>
      </c>
      <c r="AL16" s="7">
        <v>825900</v>
      </c>
      <c r="AM16" s="8">
        <f t="shared" si="18"/>
        <v>37.01927386822053</v>
      </c>
      <c r="AN16" s="7">
        <v>807900</v>
      </c>
      <c r="AO16" s="8">
        <f t="shared" si="19"/>
        <v>35.994653597683225</v>
      </c>
      <c r="AP16" s="7">
        <v>868000</v>
      </c>
      <c r="AQ16" s="8">
        <f t="shared" si="20"/>
        <v>38.810641627543035</v>
      </c>
      <c r="AR16" s="7">
        <v>873420</v>
      </c>
      <c r="AS16" s="8">
        <f t="shared" si="21"/>
        <v>38.629809818664306</v>
      </c>
      <c r="AT16" s="7">
        <v>841300</v>
      </c>
      <c r="AU16" s="8">
        <f t="shared" si="22"/>
        <v>37.086180295349351</v>
      </c>
      <c r="AV16" s="7">
        <v>827340</v>
      </c>
      <c r="AW16" s="8">
        <f t="shared" si="23"/>
        <v>37.429424538545057</v>
      </c>
      <c r="AX16" s="7">
        <v>842100</v>
      </c>
      <c r="AY16" s="8">
        <f t="shared" si="24"/>
        <v>39.400915190477527</v>
      </c>
      <c r="AZ16" s="7">
        <v>845700</v>
      </c>
      <c r="BA16" s="8">
        <f t="shared" si="25"/>
        <v>48.450300773417361</v>
      </c>
      <c r="BB16" s="7">
        <v>870300</v>
      </c>
      <c r="BC16" s="8">
        <f t="shared" si="26"/>
        <v>52.857576677801397</v>
      </c>
      <c r="BD16" s="7">
        <v>853650</v>
      </c>
      <c r="BE16" s="8">
        <f t="shared" si="27"/>
        <v>47.36185086551265</v>
      </c>
      <c r="BF16" s="7">
        <v>835800</v>
      </c>
      <c r="BG16" s="8">
        <f t="shared" si="28"/>
        <v>45.485714285714288</v>
      </c>
      <c r="BH16" s="7">
        <v>880800</v>
      </c>
      <c r="BI16" s="8">
        <f t="shared" si="29"/>
        <v>45.886949726491274</v>
      </c>
      <c r="BJ16" s="7">
        <v>894900</v>
      </c>
      <c r="BK16" s="8">
        <f t="shared" si="30"/>
        <v>45.704800817160368</v>
      </c>
      <c r="BL16" s="7">
        <v>890650</v>
      </c>
      <c r="BM16" s="8">
        <f t="shared" si="31"/>
        <v>44.711345381526101</v>
      </c>
      <c r="BN16" s="7">
        <v>951572.5</v>
      </c>
      <c r="BO16" s="8">
        <f t="shared" si="32"/>
        <v>46.139085531419703</v>
      </c>
      <c r="BP16" s="7">
        <v>964850</v>
      </c>
      <c r="BQ16" s="8">
        <f t="shared" si="33"/>
        <v>46.837378640776699</v>
      </c>
      <c r="BR16" s="7">
        <v>984950</v>
      </c>
      <c r="BS16" s="8">
        <f t="shared" si="34"/>
        <v>46.980682089196279</v>
      </c>
      <c r="BT16" s="7">
        <v>922080</v>
      </c>
      <c r="BU16" s="8">
        <f t="shared" si="35"/>
        <v>43.992366412213741</v>
      </c>
      <c r="BV16" s="7">
        <v>914700</v>
      </c>
      <c r="BW16" s="8">
        <f t="shared" si="36"/>
        <v>45.941737820190859</v>
      </c>
      <c r="BX16" s="7">
        <v>967950</v>
      </c>
      <c r="BY16" s="8">
        <f t="shared" si="37"/>
        <v>52.110363391655454</v>
      </c>
      <c r="BZ16" s="7">
        <v>937560</v>
      </c>
      <c r="CA16" s="8">
        <f t="shared" si="38"/>
        <v>48.198642813078344</v>
      </c>
      <c r="CB16" s="7">
        <v>915400</v>
      </c>
      <c r="CC16" s="8">
        <f t="shared" si="39"/>
        <v>44.730026875152703</v>
      </c>
      <c r="CD16" s="7">
        <v>937200</v>
      </c>
      <c r="CE16" s="8">
        <f t="shared" si="40"/>
        <v>44.825804970441375</v>
      </c>
      <c r="CF16" s="7">
        <v>950130</v>
      </c>
      <c r="CG16" s="8">
        <f t="shared" si="41"/>
        <v>45.811475409836063</v>
      </c>
      <c r="CH16" s="7">
        <v>959350</v>
      </c>
      <c r="CI16" s="8">
        <f t="shared" si="42"/>
        <v>46.278340569223346</v>
      </c>
      <c r="CJ16" s="7">
        <v>985550</v>
      </c>
      <c r="CK16" s="8">
        <f t="shared" si="43"/>
        <v>47.657156673114123</v>
      </c>
      <c r="CL16" s="7">
        <v>1022150</v>
      </c>
      <c r="CM16" s="8">
        <f t="shared" si="44"/>
        <v>50.093114432737075</v>
      </c>
      <c r="CN16" s="7">
        <v>1059550</v>
      </c>
      <c r="CO16" s="8">
        <f t="shared" si="45"/>
        <v>49.87291127324076</v>
      </c>
      <c r="CP16" s="7">
        <v>965350</v>
      </c>
      <c r="CQ16" s="8">
        <f t="shared" si="46"/>
        <v>44.74391657010429</v>
      </c>
      <c r="CR16" s="7">
        <v>702950</v>
      </c>
      <c r="CS16" s="8">
        <f t="shared" si="47"/>
        <v>32.664962825278813</v>
      </c>
      <c r="CT16" s="7">
        <v>696950</v>
      </c>
      <c r="CU16" s="8">
        <f t="shared" si="48"/>
        <v>31.762416486651539</v>
      </c>
      <c r="CV16" s="7">
        <v>696500</v>
      </c>
      <c r="CW16" s="8">
        <f t="shared" si="49"/>
        <v>31.480225988700564</v>
      </c>
      <c r="CX16" s="7">
        <v>755350</v>
      </c>
      <c r="CY16" s="8">
        <f t="shared" si="50"/>
        <v>34.10158013544018</v>
      </c>
      <c r="CZ16" s="7">
        <v>863350</v>
      </c>
      <c r="DA16" s="8">
        <f t="shared" si="51"/>
        <v>38.97742663656885</v>
      </c>
      <c r="DB16" s="7">
        <v>829400</v>
      </c>
      <c r="DC16" s="8">
        <f t="shared" si="52"/>
        <v>37.529411764705884</v>
      </c>
      <c r="DD16" s="7">
        <v>829400</v>
      </c>
      <c r="DE16" s="8">
        <f t="shared" si="53"/>
        <v>37.36036036036036</v>
      </c>
      <c r="DF16" s="7">
        <v>857100</v>
      </c>
      <c r="DG16" s="8">
        <f t="shared" si="54"/>
        <v>38.608108108108105</v>
      </c>
      <c r="DH16" s="7">
        <v>821900</v>
      </c>
      <c r="DI16" s="8">
        <f t="shared" si="55"/>
        <v>36.528888888888886</v>
      </c>
      <c r="DJ16" s="7">
        <v>848900</v>
      </c>
      <c r="DK16" s="8">
        <f t="shared" si="56"/>
        <v>37.232456140350877</v>
      </c>
      <c r="DL16" s="7">
        <v>824850</v>
      </c>
      <c r="DM16" s="8">
        <f t="shared" si="57"/>
        <v>36.659999999999997</v>
      </c>
      <c r="DN16" s="7">
        <v>822200</v>
      </c>
      <c r="DO16" s="8">
        <f t="shared" si="58"/>
        <v>36.061403508771932</v>
      </c>
      <c r="DP16" s="7">
        <v>815100</v>
      </c>
      <c r="DQ16" s="8">
        <f t="shared" si="59"/>
        <v>35.875880281690144</v>
      </c>
      <c r="DR16" s="7">
        <v>785200</v>
      </c>
      <c r="DS16" s="8">
        <f t="shared" si="60"/>
        <v>34.651368049426303</v>
      </c>
      <c r="DT16" s="7">
        <v>840150</v>
      </c>
      <c r="DU16" s="8">
        <f t="shared" si="61"/>
        <v>37.506696428571431</v>
      </c>
      <c r="DV16" s="7">
        <v>920300</v>
      </c>
      <c r="DW16" s="8">
        <f t="shared" si="62"/>
        <v>39.839826839826841</v>
      </c>
      <c r="DX16" s="7">
        <v>818500</v>
      </c>
      <c r="DY16" s="8">
        <f t="shared" si="63"/>
        <v>35.341105354058719</v>
      </c>
      <c r="DZ16" s="7">
        <v>848700</v>
      </c>
      <c r="EA16" s="8">
        <f t="shared" si="64"/>
        <v>36.9</v>
      </c>
      <c r="EB16" s="7">
        <v>877700</v>
      </c>
      <c r="EC16" s="8">
        <f t="shared" si="65"/>
        <v>37.995670995670999</v>
      </c>
      <c r="ED16" s="7">
        <v>881700</v>
      </c>
      <c r="EE16" s="8">
        <f t="shared" si="66"/>
        <v>38.334782608695654</v>
      </c>
      <c r="EF16" s="7">
        <v>851700</v>
      </c>
      <c r="EG16" s="8">
        <f t="shared" si="67"/>
        <v>37.030434782608694</v>
      </c>
      <c r="EH16" s="7">
        <v>906300</v>
      </c>
      <c r="EI16" s="8">
        <f t="shared" si="68"/>
        <v>39.233766233766232</v>
      </c>
      <c r="EJ16" s="7">
        <v>888300</v>
      </c>
      <c r="EK16" s="8">
        <f t="shared" si="69"/>
        <v>38.621739130434783</v>
      </c>
      <c r="EL16" s="7">
        <v>927300</v>
      </c>
      <c r="EM16" s="8">
        <f t="shared" si="70"/>
        <v>40.317391304347829</v>
      </c>
      <c r="EN16" s="7">
        <v>943300</v>
      </c>
      <c r="EO16" s="8">
        <f t="shared" si="71"/>
        <v>40.65948275862069</v>
      </c>
      <c r="EP16" s="7">
        <v>936700</v>
      </c>
      <c r="EQ16" s="8">
        <f t="array" ref="EQ16">EP16/INDEX(Exch_rates,MATCH($A16,Exch_regions2,0),MATCH(EP$1,Exch_months2,0))</f>
        <v>40.47968885047537</v>
      </c>
      <c r="ER16" s="7">
        <v>878200</v>
      </c>
      <c r="ES16" s="8">
        <f t="array" ref="ES16">ER16/INDEX(Exch_rates,MATCH($A16,Exch_regions2,0),MATCH(ER$1,Exch_months2,0))</f>
        <v>39.118040089086861</v>
      </c>
      <c r="ET16" s="7">
        <v>926300</v>
      </c>
      <c r="EU16" s="8">
        <f t="array" ref="EU16">ET16/INDEX(Exch_rates,MATCH($A16,Exch_regions2,0),MATCH(ET$1,Exch_months2,0))</f>
        <v>41.538116591928251</v>
      </c>
      <c r="EV16" s="7">
        <v>829200</v>
      </c>
      <c r="EW16" s="8">
        <f t="array" ref="EW16">EV16/INDEX(Exch_rates,MATCH($A16,Exch_regions2,0),MATCH(EV$1,Exch_months2,0))</f>
        <v>37.554347826086953</v>
      </c>
      <c r="EX16" s="7">
        <v>909700</v>
      </c>
      <c r="EY16" s="8">
        <f t="array" ref="EY16">EX16/INDEX(Exch_rates,MATCH($A16,Exch_regions2,0),MATCH(EX$1,Exch_months2,0))</f>
        <v>40.647899910634493</v>
      </c>
      <c r="EZ16" s="7">
        <v>933700</v>
      </c>
      <c r="FA16" s="8">
        <f t="array" ref="FA16">EZ16/INDEX(Exch_rates,MATCH($A16,Exch_regions2,0),MATCH(EZ$1,Exch_months2,0))</f>
        <v>41.314159292035399</v>
      </c>
      <c r="FB16" s="7">
        <v>944900</v>
      </c>
      <c r="FC16" s="8">
        <f t="array" ref="FC16">FB16/INDEX(Exch_rates,MATCH($A16,Exch_regions2,0),MATCH(FB$1,Exch_months2,0))</f>
        <v>40.904761904761905</v>
      </c>
      <c r="FD16" s="7">
        <v>984902</v>
      </c>
      <c r="FE16" s="8">
        <f t="array" ref="FE16">FD16/INDEX(Exch_rates,MATCH($A16,Exch_regions2,0),MATCH(FD$1,Exch_months2,0))</f>
        <v>42.82182608695652</v>
      </c>
      <c r="FF16" s="7">
        <v>1064900</v>
      </c>
      <c r="FG16" s="8">
        <f t="array" ref="FG16">FF16/INDEX(Exch_rates,MATCH($A16,Exch_regions2,0),MATCH(FF$1,Exch_months2,0))</f>
        <v>46.3</v>
      </c>
      <c r="FH16" s="7">
        <v>1116100</v>
      </c>
      <c r="FI16" s="8">
        <f t="array" ref="FI16">FH16/INDEX(Exch_rates,MATCH($A16,Exch_regions2,0),MATCH(FH$1,Exch_months2,0))</f>
        <v>48.316017316017316</v>
      </c>
      <c r="FJ16" s="7">
        <v>1058900</v>
      </c>
      <c r="FK16" s="8">
        <f t="array" ref="FK16">FJ16/INDEX(Exch_rates,MATCH($A16,Exch_regions2,0),MATCH(FJ$1,Exch_months2,0))</f>
        <v>45.839826839826841</v>
      </c>
      <c r="FL16" s="7">
        <v>1029600</v>
      </c>
      <c r="FM16" s="8">
        <f t="array" ref="FM16">FL16/INDEX(Exch_rates,MATCH($A16,Exch_regions2,0),MATCH(FL$1,Exch_months2,0))</f>
        <v>44.571428571428569</v>
      </c>
      <c r="FN16" s="7">
        <v>1033100</v>
      </c>
      <c r="FO16" s="8">
        <f t="array" ref="FO16">FN16/INDEX(Exch_rates,MATCH($A16,Exch_regions2,0),MATCH(FN$1,Exch_months2,0))</f>
        <v>44.722943722943725</v>
      </c>
      <c r="FP16" s="7">
        <v>1034900</v>
      </c>
      <c r="FQ16" s="8">
        <f t="array" ref="FQ16">FP16/INDEX(Exch_rates,MATCH($A16,Exch_regions2,0),MATCH(FP$1,Exch_months2,0))</f>
        <v>43.30125523012552</v>
      </c>
      <c r="FR16" s="7">
        <v>1091900</v>
      </c>
      <c r="FS16" s="8">
        <f t="array" ref="FS16">FR16/INDEX(Exch_rates,MATCH($A16,Exch_regions2,0),MATCH(FR$1,Exch_months2,0))</f>
        <v>45.49583333333333</v>
      </c>
      <c r="FT16" s="7">
        <v>1020650</v>
      </c>
      <c r="FU16" s="8">
        <f t="array" ref="FU16">FT16/INDEX(Exch_rates,MATCH($A16,Exch_regions2,0),MATCH(FT$1,Exch_months2,0))</f>
        <v>42.350622406639005</v>
      </c>
      <c r="FV16" s="7">
        <v>996900</v>
      </c>
      <c r="FW16" s="8">
        <f t="array" ref="FW16">FV16/INDEX(Exch_rates,MATCH($A16,Exch_regions2,0),MATCH(FV$1,Exch_months2,0))</f>
        <v>41.365145228215766</v>
      </c>
      <c r="FX16" s="7">
        <v>948700</v>
      </c>
      <c r="FY16" s="8">
        <f t="array" ref="FY16">FX16/INDEX(Exch_rates,MATCH($A16,Exch_regions2,0),MATCH(FX$1,Exch_months2,0))</f>
        <v>39.794463087248324</v>
      </c>
      <c r="FZ16" s="7">
        <v>1010900</v>
      </c>
      <c r="GA16" s="8">
        <f t="array" ref="GA16">FZ16/INDEX(Exch_rates,MATCH($A16,Exch_regions2,0),MATCH(FZ$1,Exch_months2,0))</f>
        <v>41.946058091286304</v>
      </c>
      <c r="GB16" s="7">
        <v>996200</v>
      </c>
      <c r="GC16" s="8">
        <f t="array" ref="GC16">GB16/INDEX(Exch_rates,MATCH($A16,Exch_regions2,0),MATCH(GB$1,Exch_months2,0))</f>
        <v>41.68200836820084</v>
      </c>
      <c r="GD16" s="7">
        <v>986400</v>
      </c>
      <c r="GE16" s="8">
        <f t="array" ref="GE16">GD16/INDEX(Exch_rates,MATCH($A16,Exch_regions2,0),MATCH(GD$1,Exch_months2,0))</f>
        <v>41.1</v>
      </c>
      <c r="GF16" s="7">
        <v>1007900</v>
      </c>
      <c r="GG16" s="8">
        <f t="array" ref="GG16">GF16/INDEX(Exch_rates,MATCH($A16,Exch_regions2,0),MATCH(GF$1,Exch_months2,0))</f>
        <v>41.952133194588967</v>
      </c>
      <c r="GH16" s="7">
        <v>1005300</v>
      </c>
      <c r="GI16" s="8">
        <f t="array" ref="GI16">GH16/INDEX(Exch_rates,MATCH($A16,Exch_regions2,0),MATCH(GH$1,Exch_months2,0))</f>
        <v>41.541322314049587</v>
      </c>
      <c r="GJ16" s="7">
        <v>986100</v>
      </c>
      <c r="GK16" s="8">
        <f t="array" ref="GK16">GJ16/INDEX(Exch_rates,MATCH($A16,Exch_regions2,0),MATCH(GJ$1,Exch_months2,0))</f>
        <v>40.39737812371979</v>
      </c>
      <c r="GL16" s="7">
        <v>1001700</v>
      </c>
      <c r="GM16" s="8">
        <f t="array" ref="GM16">GL16/INDEX(Exch_rates,MATCH($A16,Exch_regions2,0),MATCH(GL$1,Exch_months2,0))</f>
        <v>41.392561983471076</v>
      </c>
      <c r="GN16" s="7">
        <v>994500</v>
      </c>
      <c r="GO16" s="8">
        <f t="array" ref="GO16">GN16/INDEX(Exch_rates,MATCH($A16,Exch_regions2,0),MATCH(GN$1,Exch_months2,0))</f>
        <v>39.78</v>
      </c>
      <c r="GP16" s="7">
        <v>1008500</v>
      </c>
      <c r="GQ16" s="8">
        <f t="array" ref="GQ16">GP16/INDEX(Exch_rates,MATCH($A16,Exch_regions2,0),MATCH(GP$1,Exch_months2,0))</f>
        <v>40.624370594159117</v>
      </c>
      <c r="GR16" s="7">
        <v>1069600</v>
      </c>
      <c r="GS16" s="8">
        <f t="array" ref="GS16">GR16/INDEX(Exch_rates,MATCH($A16,Exch_regions2,0),MATCH(GR$1,Exch_months2,0))</f>
        <v>43.12903225806452</v>
      </c>
      <c r="GT16" s="7">
        <v>999500</v>
      </c>
      <c r="GU16" s="8">
        <f t="array" ref="GU16">GT16/INDEX(Exch_rates,MATCH($A16,Exch_regions2,0),MATCH(GT$1,Exch_months2,0))</f>
        <v>40.221327967806843</v>
      </c>
      <c r="GV16" s="7">
        <v>999500</v>
      </c>
      <c r="GW16" s="8">
        <f t="array" ref="GW16">GV16/INDEX(Exch_rates,MATCH($A16,Exch_regions2,0),MATCH(GV$1,Exch_months2,0))</f>
        <v>39.940059940059939</v>
      </c>
      <c r="GX16" s="7">
        <v>965300</v>
      </c>
      <c r="GY16" s="8">
        <f t="array" ref="GY16">GX16/INDEX(Exch_rates,MATCH($A16,Exch_regions2,0),MATCH(GX$1,Exch_months2,0))</f>
        <v>38.458167330677291</v>
      </c>
      <c r="GZ16" s="7">
        <v>981500</v>
      </c>
      <c r="HA16" s="8">
        <f t="array" ref="HA16">GZ16/INDEX(Exch_rates,MATCH($A16,Exch_regions2,0),MATCH(GZ$1,Exch_months2,0))</f>
        <v>40.225409836065573</v>
      </c>
      <c r="HB16" s="7">
        <v>981500</v>
      </c>
      <c r="HC16" s="8">
        <f t="array" ref="HC16">HB16/INDEX(Exch_rates,MATCH($A16,Exch_regions2,0),MATCH(HB$1,Exch_months2,0))</f>
        <v>40.061224489795919</v>
      </c>
      <c r="HD16" s="7">
        <v>944900</v>
      </c>
      <c r="HE16" s="8">
        <f t="array" ref="HE16">HD16/INDEX(Exch_rates,MATCH($A16,Exch_regions2,0),MATCH(HD$1,Exch_months2,0))</f>
        <v>38.177777777777777</v>
      </c>
      <c r="HF16" s="7">
        <v>873200</v>
      </c>
      <c r="HG16" s="8">
        <f t="array" ref="HG16">HF16/INDEX(Exch_rates,MATCH($A16,Exch_regions2,0),MATCH(HF$1,Exch_months2,0))</f>
        <v>34.650793650793652</v>
      </c>
      <c r="HH16" s="7">
        <v>867988</v>
      </c>
      <c r="HI16" s="8">
        <f t="array" ref="HI16">HH16/INDEX(Exch_rates,MATCH($A16,Exch_regions2,0),MATCH(HH$1,Exch_months2,0))</f>
        <v>34.172755905511814</v>
      </c>
      <c r="HJ16" s="7">
        <v>839100</v>
      </c>
      <c r="HK16" s="8">
        <f t="array" ref="HK16">HJ16/INDEX(Exch_rates,MATCH($A16,Exch_regions2,0),MATCH(HJ$1,Exch_months2,0))</f>
        <v>33.297619047619051</v>
      </c>
      <c r="HL16" s="7">
        <v>846100</v>
      </c>
      <c r="HM16" s="8">
        <f t="array" ref="HM16">HL16/INDEX(Exch_rates,MATCH($A16,Exch_regions2,0),MATCH(HL$1,Exch_months2,0))</f>
        <v>33.442687747035571</v>
      </c>
      <c r="HN16" s="8">
        <v>822700</v>
      </c>
      <c r="HO16" s="8">
        <f t="array" ref="HO16">HN16/INDEX(Exch_rates,MATCH($A16,Exch_regions2,0),MATCH(HN$1,Exch_months2,0))</f>
        <v>32.13671875</v>
      </c>
      <c r="HP16" s="8">
        <v>801700</v>
      </c>
      <c r="HQ16" s="8">
        <f t="array" ref="HQ16">HP16/INDEX(Exch_rates,MATCH($A16,Exch_regions2,0),MATCH(HP$1,Exch_months2,0))</f>
        <v>31.31640625</v>
      </c>
      <c r="HR16" s="8">
        <v>803950</v>
      </c>
      <c r="HS16" s="8">
        <f t="array" ref="HS16">HR16/INDEX(Exch_rates,MATCH($A16,Exch_regions2,0),MATCH(HR$1,Exch_months2,0))</f>
        <v>31.100580270793035</v>
      </c>
      <c r="HT16" s="8">
        <v>805512.8</v>
      </c>
      <c r="HU16" s="8">
        <f t="array" ref="HU16">HT16/INDEX(Exch_rates,MATCH($A16,Exch_regions2,0),MATCH(HT$1,Exch_months2,0))</f>
        <v>30.981261538461542</v>
      </c>
      <c r="HV16" s="8">
        <v>823233.6</v>
      </c>
      <c r="HW16" s="8">
        <f t="array" ref="HW16">HV16/INDEX(Exch_rates,MATCH($A16,Exch_regions2,0),MATCH(HV$1,Exch_months2,0))</f>
        <v>31.785081081081081</v>
      </c>
      <c r="HX16" s="8">
        <v>720774.2</v>
      </c>
      <c r="HY16" s="8">
        <f t="array" ref="HY16">HX16/INDEX(Exch_rates,MATCH($A16,Exch_regions2,0),MATCH(HX$1,Exch_months2,0))</f>
        <v>27.82911969111969</v>
      </c>
      <c r="HZ16" s="8">
        <v>814866.4</v>
      </c>
      <c r="IA16" s="8">
        <f t="array" ref="IA16">HZ16/INDEX(Exch_rates,MATCH($A16,Exch_regions2,0),MATCH(HZ$1,Exch_months2,0))</f>
        <v>31.341015384615385</v>
      </c>
      <c r="IB16" s="8">
        <v>823866.4</v>
      </c>
      <c r="IC16" s="8">
        <f t="array" ref="IC16">IB16/INDEX(Exch_rates,MATCH($A16,Exch_regions2,0),MATCH(IB$1,Exch_months2,0))</f>
        <v>31.687169230769232</v>
      </c>
      <c r="ID16" s="8">
        <v>768741.4</v>
      </c>
      <c r="IE16" s="8">
        <f t="array" ref="IE16">ID16/INDEX(Exch_rates,MATCH($A16,Exch_regions2,0),MATCH(ID$1,Exch_months2,0))</f>
        <v>29.510226487523994</v>
      </c>
      <c r="IF16" s="8">
        <v>752616.4</v>
      </c>
      <c r="IG16" s="8">
        <f t="array" ref="IG16">IF16/INDEX(Exch_rates,MATCH($A16,Exch_regions2,0),MATCH(IF$1,Exch_months2,0))</f>
        <v>28.725816793893131</v>
      </c>
      <c r="IH16" s="8">
        <v>760866.4</v>
      </c>
      <c r="II16" s="8">
        <f t="array" ref="II16">IH16/INDEX(Exch_rates,MATCH($A16,Exch_regions2,0),MATCH(IH$1,Exch_months2,0))</f>
        <v>28.820696969696971</v>
      </c>
      <c r="IJ16" s="8">
        <v>758400</v>
      </c>
      <c r="IK16" s="8">
        <f t="array" ref="IK16">IJ16/INDEX(Exch_rates,MATCH($A16,Exch_regions2,0),MATCH(IJ$1,Exch_months2,0))</f>
        <v>28.727272727272727</v>
      </c>
      <c r="IL16" s="8">
        <v>846200</v>
      </c>
      <c r="IM16" s="8">
        <f t="array" ref="IM16">IL16/INDEX(Exch_rates,MATCH($A16,Exch_regions2,0),MATCH(IL$1,Exch_months2,0))</f>
        <v>32.101669195751136</v>
      </c>
      <c r="IN16" s="8">
        <v>761100</v>
      </c>
      <c r="IO16" s="8">
        <f t="array" ref="IO16">IN16/INDEX(Exch_rates,MATCH($A16,Exch_regions2,0),MATCH(IN$1,Exch_months2,0))</f>
        <v>28.720754716981133</v>
      </c>
      <c r="IP16" s="8">
        <v>744520</v>
      </c>
      <c r="IQ16" s="8">
        <f t="array" ref="IQ16">IP16/INDEX(Exch_rates,MATCH($A16,Exch_regions2,0),MATCH(IP$1,Exch_months2,0))</f>
        <v>28.201515151515153</v>
      </c>
      <c r="IR16" s="8">
        <v>755225</v>
      </c>
      <c r="IS16" s="8">
        <f t="array" ref="IS16">IR16/INDEX(Exch_rates,MATCH($A16,Exch_regions2,0),MATCH(IR$1,Exch_months2,0))</f>
        <v>28.607007575757574</v>
      </c>
      <c r="IT16" s="8">
        <v>762400</v>
      </c>
      <c r="IU16" s="8">
        <f t="array" ref="IU16">IT16/INDEX(Exch_rates,MATCH($A16,Exch_regions2,0),MATCH(IT$1,Exch_months2,0))</f>
        <v>28.878787878787879</v>
      </c>
      <c r="IV16" s="34">
        <v>776520</v>
      </c>
      <c r="IW16" s="8">
        <f t="array" ref="IW16">IV16/INDEX(Exch_rates,MATCH($A16,Exch_regions2,0),MATCH(IV$1,Exch_months2,0))</f>
        <v>29.866153846153846</v>
      </c>
      <c r="IX16" s="8">
        <v>842600</v>
      </c>
      <c r="IY16" s="8">
        <f t="array" ref="IY16">IX16/INDEX(Exch_rates,MATCH($A16,Exch_regions2,0),MATCH(IX$1,Exch_months2,0))</f>
        <v>32.038022813688215</v>
      </c>
      <c r="IZ16" s="8">
        <v>843600</v>
      </c>
      <c r="JA16" s="8">
        <f t="array" ref="JA16">IZ16/INDEX(Exch_rates,MATCH($A16,Exch_regions2,0),MATCH(IZ$1,Exch_months2,0))</f>
        <v>31.714285714285715</v>
      </c>
      <c r="JB16" s="8">
        <v>858840</v>
      </c>
      <c r="JC16" s="8">
        <f t="array" ref="JC16">JB16/INDEX(Exch_rates,MATCH($A16,Exch_regions2,0),MATCH(JB$1,Exch_months2,0))</f>
        <v>32.28721804511278</v>
      </c>
      <c r="JD16" s="8">
        <v>814200</v>
      </c>
      <c r="JE16" s="8">
        <f t="array" ref="JE16">JD16/INDEX(Exch_rates,MATCH($A16,Exch_regions2,0),MATCH(JD$1,Exch_months2,0))</f>
        <v>30.609022556390979</v>
      </c>
      <c r="JF16" s="8">
        <v>794880</v>
      </c>
      <c r="JG16" s="8">
        <f t="array" ref="JG16">JF16/INDEX(Exch_rates,MATCH($A16,Exch_regions2,0),MATCH(JF$1,Exch_months2,0))</f>
        <v>29.748502994011975</v>
      </c>
      <c r="JH16" s="8">
        <v>804450</v>
      </c>
      <c r="JI16" s="8">
        <f t="array" ref="JI16">JH16/INDEX(Exch_rates,MATCH($A16,Exch_regions2,0),MATCH(JH$1,Exch_months2,0))</f>
        <v>29.794444444444444</v>
      </c>
      <c r="JJ16" s="8">
        <v>858375</v>
      </c>
      <c r="JK16" s="8">
        <f t="array" ref="JK16">JJ16/INDEX(Exch_rates,MATCH($A16,Exch_regions2,0),MATCH(JJ$1,Exch_months2,0))</f>
        <v>31.616022099447513</v>
      </c>
      <c r="JL16" s="8">
        <v>875900</v>
      </c>
      <c r="JM16" s="8">
        <f t="array" ref="JM16">JL16/INDEX(Exch_rates,MATCH($A16,Exch_regions2,0),MATCH(JL$1,Exch_months2,0))</f>
        <v>32.202205882352942</v>
      </c>
      <c r="JN16" s="8">
        <v>819100</v>
      </c>
      <c r="JO16" s="8">
        <f t="array" ref="JO16">JN16/INDEX(Exch_rates,MATCH($A16,Exch_regions2,0),MATCH(JN$1,Exch_months2,0))</f>
        <v>30.337037037037039</v>
      </c>
      <c r="JP16" s="8">
        <v>855000</v>
      </c>
      <c r="JQ16" s="8">
        <f t="array" ref="JQ16">JP16/INDEX(Exch_rates,MATCH($A16,Exch_regions2,0),MATCH(JP$1,Exch_months2,0))</f>
        <v>31.666666666666668</v>
      </c>
      <c r="JR16" s="8">
        <v>865375</v>
      </c>
      <c r="JS16" s="8">
        <f t="array" ref="JS16">JR16/INDEX(Exch_rates,MATCH($A16,Exch_regions2,0),MATCH(JR$1,Exch_months2,0))</f>
        <v>31.815257352941178</v>
      </c>
      <c r="JT16" s="8">
        <v>862000</v>
      </c>
      <c r="JU16" s="8">
        <f t="array" ref="JU16">JT16/INDEX(Exch_rates,MATCH($A16,Exch_regions2,0),MATCH(JT$1,Exch_months2,0))</f>
        <v>31.691176470588236</v>
      </c>
      <c r="JV16" s="8">
        <v>874300</v>
      </c>
      <c r="JW16" s="8">
        <f t="array" ref="JW16">JV16/INDEX(Exch_rates,MATCH($A16,Exch_regions2,0),MATCH(JV$1,Exch_months2,0))</f>
        <v>32.143382352941174</v>
      </c>
      <c r="JX16" s="8">
        <v>853900</v>
      </c>
      <c r="JY16" s="8">
        <f t="array" ref="JY16">JX16/INDEX(Exch_rates,MATCH($A16,Exch_regions2,0),MATCH(JX$1,Exch_months2,0))</f>
        <v>31.164233576642335</v>
      </c>
      <c r="JZ16" s="8">
        <v>843400</v>
      </c>
      <c r="KA16" s="8">
        <f t="array" ref="KA16">JZ16/INDEX(Exch_rates,MATCH($A16,Exch_regions2,0),MATCH(JZ$1,Exch_months2,0))</f>
        <v>30.95045871559633</v>
      </c>
      <c r="KB16" s="8">
        <v>864900</v>
      </c>
      <c r="KC16" s="8">
        <f t="array" ref="KC16">KB16/INDEX(Exch_rates,MATCH($A16,Exch_regions2,0),MATCH(KB$1,Exch_months2,0))</f>
        <v>31.797794117647058</v>
      </c>
      <c r="KD16" s="8">
        <v>885900</v>
      </c>
      <c r="KE16" s="8">
        <f t="array" ref="KE16">KD16/INDEX(Exch_rates,MATCH($A16,Exch_regions2,0),MATCH(KD$1,Exch_months2,0))</f>
        <v>31.866906474820144</v>
      </c>
      <c r="KF16" s="8">
        <v>906800</v>
      </c>
      <c r="KG16" s="8">
        <f t="array" ref="KG16">KF16/INDEX(Exch_rates,MATCH($A16,Exch_regions2,0),MATCH(KF$1,Exch_months2,0))</f>
        <v>32.618705035971225</v>
      </c>
      <c r="KH16" s="8">
        <v>908300</v>
      </c>
      <c r="KI16" s="8">
        <f t="array" ref="KI16">KH16/INDEX(Exch_rates,MATCH($A16,Exch_regions2,0),MATCH(KH$1,Exch_months2,0))</f>
        <v>32.439285714285717</v>
      </c>
      <c r="KJ16" s="8">
        <v>904550</v>
      </c>
      <c r="KK16" s="8">
        <f t="array" ref="KK16">KJ16/INDEX(Exch_rates,MATCH($A16,Exch_regions2,0),MATCH(KJ$1,Exch_months2,0))</f>
        <v>32.77355072463768</v>
      </c>
      <c r="KL16" s="8">
        <v>870800</v>
      </c>
      <c r="KM16" s="8">
        <f t="array" ref="KM16">KL16/INDEX(Exch_rates,MATCH($A16,Exch_regions2,0),MATCH(KL$1,Exch_months2,0))</f>
        <v>31.323741007194243</v>
      </c>
      <c r="KN16" s="8">
        <v>875300</v>
      </c>
      <c r="KO16" s="8">
        <f t="array" ref="KO16">KN16/INDEX(Exch_rates,MATCH($A16,Exch_regions2,0),MATCH(KN$1,Exch_months2,0))</f>
        <v>31.316636851520574</v>
      </c>
      <c r="KP16" s="8">
        <v>882200</v>
      </c>
      <c r="KQ16" s="8">
        <f t="array" ref="KQ16">KP16/INDEX(Exch_rates,MATCH($A16,Exch_regions2,0),MATCH(KP$1,Exch_months2,0))</f>
        <v>31.688218390804597</v>
      </c>
      <c r="KR16" s="8">
        <v>864800</v>
      </c>
      <c r="KS16" s="8">
        <f t="array" ref="KS16">KR16/INDEX(Exch_rates,MATCH($A16,Exch_regions2,0),MATCH(KR$1,Exch_months2,0))</f>
        <v>30.885714285714286</v>
      </c>
      <c r="KT16" s="8">
        <v>863300</v>
      </c>
      <c r="KU16" s="8">
        <f t="array" ref="KU16">KT16/INDEX(Exch_rates,MATCH($A16,Exch_regions2,0),MATCH(KT$1,Exch_months2,0))</f>
        <v>31.22242314647378</v>
      </c>
      <c r="KV16" s="8">
        <v>863300</v>
      </c>
      <c r="KW16" s="8">
        <f t="array" ref="KW16">KV16/INDEX(Exch_rates,MATCH($A16,Exch_regions2,0),MATCH(KV$1,Exch_months2,0))</f>
        <v>31.46137026239067</v>
      </c>
      <c r="KX16" s="8">
        <v>871700</v>
      </c>
      <c r="KY16" s="8">
        <f t="array" ref="KY16">KX16/INDEX(Exch_rates,MATCH($A16,Exch_regions2,0),MATCH(KX$1,Exch_months2,0))</f>
        <v>31.813868613138688</v>
      </c>
      <c r="KZ16" s="8">
        <v>886700</v>
      </c>
      <c r="LA16" s="8">
        <f t="array" ref="LA16">KZ16/INDEX(Exch_rates,MATCH($A16,Exch_regions2,0),MATCH(KZ$1,Exch_months2,0))</f>
        <v>32.068716094032553</v>
      </c>
      <c r="LB16" s="8">
        <v>883700</v>
      </c>
      <c r="LC16" s="8">
        <f t="array" ref="LC16">LB16/INDEX(Exch_rates,MATCH($A16,Exch_regions2,0),MATCH(LB$1,Exch_months2,0))</f>
        <v>31.787769784172664</v>
      </c>
      <c r="LD16" s="8">
        <v>883700</v>
      </c>
      <c r="LE16" s="8">
        <f t="array" ref="LE16">LD16/INDEX(Exch_rates,MATCH($A16,Exch_regions2,0),MATCH(LD$1,Exch_months2,0))</f>
        <v>31.787769784172664</v>
      </c>
      <c r="LF16" s="8">
        <v>865700</v>
      </c>
      <c r="LG16" s="8">
        <f t="shared" si="72"/>
        <v>31.365942028985508</v>
      </c>
      <c r="LH16" s="8">
        <v>853700</v>
      </c>
      <c r="LI16" s="8">
        <f>LH16/INDEX(Exch_Rate_Data1,MATCH('Non-Food Items CMB'!$A16,Exch_regions1,0),MATCH('Non-Food Items CMB'!LH$1,exch_month4,0))</f>
        <v>30.763963963963963</v>
      </c>
      <c r="LJ16" s="41">
        <v>853700</v>
      </c>
      <c r="LK16" s="8">
        <f>LJ16/INDEX(exch_Rate_Data2,MATCH('Non-Food Items CMB'!$A16,Exch_regions1,0),MATCH('Non-Food Items CMB'!LJ$1,exch_month5,0))</f>
        <v>30.763963963963963</v>
      </c>
      <c r="LL16" s="8">
        <v>868700</v>
      </c>
      <c r="LM16" s="8">
        <f>LL16/INDEX(exch_Rate_Data3,MATCH('Non-Food Items CMB'!$A16,Exch_regions1,0),MATCH('Non-Food Items CMB'!LL$1,exch_month6,0))</f>
        <v>30.969696969696969</v>
      </c>
      <c r="LN16" s="41">
        <v>859380</v>
      </c>
      <c r="LO16" s="7">
        <f>LN16/INDEX(Exchange_rate4,MATCH('Non-Food Items CMB'!$A16,Exch_regions1,0),MATCH('Non-Food Items CMB'!LN$1,exch_month7,0))</f>
        <v>30.912949640287771</v>
      </c>
      <c r="LP16" s="7">
        <v>866400</v>
      </c>
      <c r="LQ16" s="7">
        <f>LP16/INDEX(Exchange_rate5,MATCH('Non-Food Items CMB'!$A16,Exch_regions1,0),MATCH('Non-Food Items CMB'!LP$1,exch_month8,0))</f>
        <v>30.977430167597767</v>
      </c>
      <c r="LR16" s="7">
        <v>936916</v>
      </c>
      <c r="LS16" s="7">
        <f>LR16/INDEX(Exchange_rate6,MATCH('Non-Food Items CMB'!$A16,Exch_regions1,0),MATCH('Non-Food Items CMB'!LR$1,exch_month9,0))</f>
        <v>33.365954415954413</v>
      </c>
      <c r="LT16" s="7">
        <v>901836</v>
      </c>
      <c r="LU16" s="7">
        <f>LT16/INDEX(Exchange_rate7,MATCH('Non-Food Items CMB'!$A16,Exch_regions1,0),MATCH('Non-Food Items CMB'!LT$1,exch_month10,0))</f>
        <v>31.98</v>
      </c>
      <c r="LV16" s="7">
        <v>973850</v>
      </c>
      <c r="LW16" s="7">
        <f>LV16/INDEX(exchange_rates8,MATCH('Non-Food Items CMB'!$A16,Exch_regions1,0),MATCH('Non-Food Items CMB'!LV$1,exch_month11,0))</f>
        <v>34.230228471001759</v>
      </c>
      <c r="LX16" s="7">
        <v>987500</v>
      </c>
      <c r="LY16" s="7">
        <f>LX16/INDEX(exchange_rates9,MATCH('Non-Food Items CMB'!$A16,Exch_regions1,0),MATCH('Non-Food Items CMB'!LX$1,exch_month12,0))</f>
        <v>34.89399293286219</v>
      </c>
      <c r="LZ16" s="7">
        <v>988850</v>
      </c>
      <c r="MA16" s="7">
        <f>LZ16/INDEX(exchange_rates10,MATCH('Non-Food Items CMB'!$A16,Exch_regions1,0),MATCH('Non-Food Items CMB'!LZ$1,exch_month13,0))</f>
        <v>34.757469244288224</v>
      </c>
      <c r="MB16" s="7">
        <v>984606.4</v>
      </c>
      <c r="MC16" s="7">
        <f>MB16/INDEX(exchange_rates11,MATCH('Non-Food Items CMB'!$A16,Exch_regions1,0),MATCH('Non-Food Items CMB'!MB$1,exch_month14,0))</f>
        <v>34.682917206785774</v>
      </c>
      <c r="MD16" s="7">
        <v>854340</v>
      </c>
      <c r="ME16" s="7">
        <f>MD16/INDEX(exchange_rates12,MATCH('Non-Food Items CMB'!$A16,Exch_regions1,0),MATCH('Non-Food Items CMB'!MD$1,exch_month15,0))</f>
        <v>29.84593886462882</v>
      </c>
      <c r="MF16" s="7">
        <v>848900</v>
      </c>
      <c r="MG16" s="7">
        <f>MF16/INDEX(exchange_rates13,MATCH('Non-Food Items CMB'!$A16,Exch_regions1,0),MATCH('Non-Food Items CMB'!MF$1,exch_month16,0))</f>
        <v>29.559085963003266</v>
      </c>
      <c r="MH16" s="7">
        <v>1046333.3333333334</v>
      </c>
      <c r="MI16" s="7">
        <f>MH16/INDEX(exchange_rates14,MATCH('Non-Food Items CMB'!$A16,Exch_regions1,0),MATCH('Non-Food Items CMB'!MH$1,exch_month17,0))</f>
        <v>35.874285714285712</v>
      </c>
      <c r="MJ16" s="7">
        <v>1045833.3333333334</v>
      </c>
      <c r="MK16" s="7">
        <f>MJ16/INDEX(exchange_rates15,MATCH('Non-Food Items CMB'!$A16,Exch_regions1,0),MATCH('Non-Food Items CMB'!MJ$1,exch_month18,0))</f>
        <v>35.857142857142854</v>
      </c>
      <c r="ML16" s="7">
        <v>1055833.3333333333</v>
      </c>
      <c r="MM16" s="7">
        <f>ML16/INDEX(exchange_rates16,MATCH('Non-Food Items CMB'!$A16,Exch_regions1,0),MATCH('Non-Food Items CMB'!ML$1,exch_month19,0))</f>
        <v>36.25178826895565</v>
      </c>
      <c r="MN16" s="7">
        <v>1055833.3333333333</v>
      </c>
      <c r="MO16" s="7">
        <f>MN16/INDEX(exchange_rates17,MATCH('Non-Food Items CMB'!$A16,Exch_regions1,0),MATCH('Non-Food Items CMB'!MN$1,exch_month20,0))</f>
        <v>36.40804597701149</v>
      </c>
      <c r="MP16" s="7">
        <v>1262500</v>
      </c>
      <c r="MQ16" s="7">
        <f>MP16/INDEX(exchange_rates18,MATCH('Non-Food Items CMB'!$A16,Exch_regions1,0),MATCH('Non-Food Items CMB'!MP$1,exch_month21,0))</f>
        <v>42.796610169491522</v>
      </c>
      <c r="MR16" s="7">
        <v>1279500</v>
      </c>
      <c r="MS16" s="7">
        <f>MR16/INDEX(exchange_rates19,MATCH('Non-Food Items CMB'!$A16,Exch_regions1,0),MATCH('Non-Food Items CMB'!MR$1,exch_month22,0))</f>
        <v>42.828451882845187</v>
      </c>
      <c r="MT16" s="40">
        <f t="shared" si="73"/>
        <v>857300.4800000001</v>
      </c>
      <c r="MU16" s="40">
        <f t="shared" si="73"/>
        <v>31.601411756817591</v>
      </c>
      <c r="MW16" s="6"/>
      <c r="MX16" s="37"/>
    </row>
    <row r="17" spans="1:362" ht="14.5" x14ac:dyDescent="0.35">
      <c r="A17" s="14" t="s">
        <v>13</v>
      </c>
      <c r="B17" s="7">
        <v>625663.33333333337</v>
      </c>
      <c r="C17" s="8">
        <f t="shared" si="0"/>
        <v>20.326118443316414</v>
      </c>
      <c r="D17" s="7">
        <v>610166.66666666663</v>
      </c>
      <c r="E17" s="8">
        <f t="shared" si="1"/>
        <v>20.411178479336538</v>
      </c>
      <c r="F17" s="7">
        <v>558330</v>
      </c>
      <c r="G17" s="8">
        <f t="shared" si="2"/>
        <v>18.431599102073154</v>
      </c>
      <c r="H17" s="7">
        <v>581990</v>
      </c>
      <c r="I17" s="8">
        <f t="shared" si="3"/>
        <v>18.499658290818353</v>
      </c>
      <c r="J17" s="7">
        <v>597246.66666666663</v>
      </c>
      <c r="K17" s="8">
        <f t="shared" si="4"/>
        <v>18.292394078611537</v>
      </c>
      <c r="L17" s="7">
        <v>629955</v>
      </c>
      <c r="M17" s="8">
        <f t="shared" si="5"/>
        <v>18.797612831033195</v>
      </c>
      <c r="N17" s="7">
        <v>648208.33333333337</v>
      </c>
      <c r="O17" s="8">
        <f t="shared" si="6"/>
        <v>20.742666666666668</v>
      </c>
      <c r="P17" s="7">
        <v>649333.33333333337</v>
      </c>
      <c r="Q17" s="8">
        <f t="shared" si="7"/>
        <v>21.22004357298475</v>
      </c>
      <c r="R17" s="7">
        <v>650083.33333333337</v>
      </c>
      <c r="S17" s="8">
        <f t="shared" si="8"/>
        <v>21.362360512083249</v>
      </c>
      <c r="T17" s="7">
        <v>630333.33333333337</v>
      </c>
      <c r="U17" s="8">
        <f t="shared" si="9"/>
        <v>22.092734574662288</v>
      </c>
      <c r="V17" s="7">
        <v>639208.33333333337</v>
      </c>
      <c r="W17" s="8">
        <f t="shared" si="10"/>
        <v>24.944715447154472</v>
      </c>
      <c r="X17" s="7">
        <v>635833.33333333337</v>
      </c>
      <c r="Y17" s="8">
        <f t="shared" si="11"/>
        <v>25.395240472624398</v>
      </c>
      <c r="Z17" s="7">
        <v>652666.66666666663</v>
      </c>
      <c r="AA17" s="8">
        <f t="shared" si="12"/>
        <v>26.035070223551898</v>
      </c>
      <c r="AB17" s="7">
        <v>627333.33333333337</v>
      </c>
      <c r="AC17" s="8">
        <f t="shared" si="13"/>
        <v>25.194109772423026</v>
      </c>
      <c r="AD17" s="7">
        <v>658583.33333333337</v>
      </c>
      <c r="AE17" s="8">
        <f t="shared" si="14"/>
        <v>28.634057971014496</v>
      </c>
      <c r="AF17" s="7">
        <v>681416.66666666663</v>
      </c>
      <c r="AG17" s="8">
        <f t="shared" si="15"/>
        <v>30.616867920995972</v>
      </c>
      <c r="AH17" s="7">
        <v>675500</v>
      </c>
      <c r="AI17" s="8">
        <f t="shared" si="16"/>
        <v>30.122630992196211</v>
      </c>
      <c r="AJ17" s="7">
        <v>679166.66666666663</v>
      </c>
      <c r="AK17" s="8">
        <f t="shared" si="17"/>
        <v>30.018416206261509</v>
      </c>
      <c r="AL17" s="7">
        <v>674583.33333333337</v>
      </c>
      <c r="AM17" s="8">
        <f t="shared" si="18"/>
        <v>30.208041794943561</v>
      </c>
      <c r="AN17" s="7">
        <v>676333.33333333337</v>
      </c>
      <c r="AO17" s="8">
        <f t="shared" si="19"/>
        <v>30.21031081332589</v>
      </c>
      <c r="AP17" s="7">
        <v>699666.66666666663</v>
      </c>
      <c r="AQ17" s="8">
        <f t="shared" si="20"/>
        <v>31.14820997959562</v>
      </c>
      <c r="AR17" s="7">
        <v>679226.66666666663</v>
      </c>
      <c r="AS17" s="8">
        <f t="shared" si="21"/>
        <v>30.345310295272878</v>
      </c>
      <c r="AT17" s="7">
        <v>726826.66666666663</v>
      </c>
      <c r="AU17" s="8">
        <f t="shared" si="22"/>
        <v>32.51184445463322</v>
      </c>
      <c r="AV17" s="7">
        <v>699743.33333333337</v>
      </c>
      <c r="AW17" s="8">
        <f t="shared" si="23"/>
        <v>31.218101243233598</v>
      </c>
      <c r="AX17" s="7">
        <v>716410</v>
      </c>
      <c r="AY17" s="8">
        <f t="shared" si="24"/>
        <v>33.516257309941523</v>
      </c>
      <c r="AZ17" s="7">
        <v>674451.66666666663</v>
      </c>
      <c r="BA17" s="8">
        <f t="shared" si="25"/>
        <v>37.44353458246588</v>
      </c>
      <c r="BB17" s="7">
        <v>700076.66666666663</v>
      </c>
      <c r="BC17" s="8">
        <f t="shared" si="26"/>
        <v>42.094049855943879</v>
      </c>
      <c r="BD17" s="7">
        <v>728760</v>
      </c>
      <c r="BE17" s="8">
        <f t="shared" si="27"/>
        <v>41.57809157038939</v>
      </c>
      <c r="BF17" s="7">
        <v>809493.33333333337</v>
      </c>
      <c r="BG17" s="8">
        <f t="shared" si="28"/>
        <v>44.295120839033288</v>
      </c>
      <c r="BH17" s="7">
        <v>787660</v>
      </c>
      <c r="BI17" s="8">
        <f t="shared" si="29"/>
        <v>41.592607260726069</v>
      </c>
      <c r="BJ17" s="7">
        <v>727660</v>
      </c>
      <c r="BK17" s="8">
        <f t="shared" si="30"/>
        <v>37.985513866231649</v>
      </c>
      <c r="BL17" s="7">
        <v>743993.33333333337</v>
      </c>
      <c r="BM17" s="8">
        <f t="shared" si="31"/>
        <v>37.694405742030824</v>
      </c>
      <c r="BN17" s="7">
        <v>747222.5</v>
      </c>
      <c r="BO17" s="8">
        <f t="shared" si="32"/>
        <v>35.688238805970151</v>
      </c>
      <c r="BP17" s="7">
        <v>791426.66666666663</v>
      </c>
      <c r="BQ17" s="8">
        <f t="shared" si="33"/>
        <v>37.29626138862708</v>
      </c>
      <c r="BR17" s="7">
        <v>789910</v>
      </c>
      <c r="BS17" s="8">
        <f t="shared" si="34"/>
        <v>37.947707865438431</v>
      </c>
      <c r="BT17" s="7">
        <v>785830</v>
      </c>
      <c r="BU17" s="8">
        <f t="shared" si="35"/>
        <v>38.205044059556364</v>
      </c>
      <c r="BV17" s="7">
        <v>792580</v>
      </c>
      <c r="BW17" s="8">
        <f t="shared" si="36"/>
        <v>39.019323076923079</v>
      </c>
      <c r="BX17" s="7">
        <v>800246.66666666663</v>
      </c>
      <c r="BY17" s="8">
        <f t="shared" si="37"/>
        <v>43.759216222374114</v>
      </c>
      <c r="BZ17" s="7">
        <v>800215</v>
      </c>
      <c r="CA17" s="8">
        <f t="shared" si="38"/>
        <v>42.48948004194709</v>
      </c>
      <c r="CB17" s="7">
        <v>756049.33333333337</v>
      </c>
      <c r="CC17" s="8">
        <f t="shared" si="39"/>
        <v>36.835533901745841</v>
      </c>
      <c r="CD17" s="7">
        <v>749923.33333333337</v>
      </c>
      <c r="CE17" s="8">
        <f t="shared" si="40"/>
        <v>36.448278655326042</v>
      </c>
      <c r="CF17" s="7">
        <v>810576.66666666663</v>
      </c>
      <c r="CG17" s="8">
        <f t="shared" si="41"/>
        <v>39.253107344632767</v>
      </c>
      <c r="CH17" s="7">
        <v>742416.66666666663</v>
      </c>
      <c r="CI17" s="8">
        <f t="shared" si="42"/>
        <v>35.966895438029873</v>
      </c>
      <c r="CJ17" s="7">
        <v>746916.66666666663</v>
      </c>
      <c r="CK17" s="8">
        <f t="shared" si="43"/>
        <v>36.10473313192346</v>
      </c>
      <c r="CL17" s="7">
        <v>703806.66666666663</v>
      </c>
      <c r="CM17" s="8">
        <f t="shared" si="44"/>
        <v>33.877577216205374</v>
      </c>
      <c r="CN17" s="7">
        <v>697497.5</v>
      </c>
      <c r="CO17" s="8">
        <f t="shared" si="45"/>
        <v>32.375863069335651</v>
      </c>
      <c r="CP17" s="7">
        <v>713935</v>
      </c>
      <c r="CQ17" s="8">
        <f t="shared" si="46"/>
        <v>32.627706369608681</v>
      </c>
      <c r="CR17" s="7">
        <v>688547.5</v>
      </c>
      <c r="CS17" s="8">
        <f t="shared" si="47"/>
        <v>31.621010332950632</v>
      </c>
      <c r="CT17" s="7">
        <v>648000</v>
      </c>
      <c r="CU17" s="8">
        <f t="shared" si="48"/>
        <v>29.433473763101414</v>
      </c>
      <c r="CV17" s="7">
        <v>533312.5</v>
      </c>
      <c r="CW17" s="8">
        <f t="shared" si="49"/>
        <v>24.649596154512786</v>
      </c>
      <c r="CX17" s="7">
        <v>672750</v>
      </c>
      <c r="CY17" s="8">
        <f t="shared" si="50"/>
        <v>30.784894695297037</v>
      </c>
      <c r="CZ17" s="7">
        <v>703687.5</v>
      </c>
      <c r="DA17" s="8">
        <f t="shared" si="51"/>
        <v>31.883261783129253</v>
      </c>
      <c r="DB17" s="7">
        <v>690062.5</v>
      </c>
      <c r="DC17" s="8">
        <f t="shared" si="52"/>
        <v>30.939997533991683</v>
      </c>
      <c r="DD17" s="7">
        <v>708812.5</v>
      </c>
      <c r="DE17" s="8">
        <f t="shared" si="53"/>
        <v>31.73195299384443</v>
      </c>
      <c r="DF17" s="7">
        <v>697875</v>
      </c>
      <c r="DG17" s="8">
        <f t="shared" si="54"/>
        <v>31.172529313232832</v>
      </c>
      <c r="DH17" s="7">
        <v>722685</v>
      </c>
      <c r="DI17" s="8">
        <f t="shared" si="55"/>
        <v>32.280737018425462</v>
      </c>
      <c r="DJ17" s="7">
        <v>632310</v>
      </c>
      <c r="DK17" s="8">
        <f t="shared" si="56"/>
        <v>28.180947075208913</v>
      </c>
      <c r="DL17" s="7">
        <v>668122.5</v>
      </c>
      <c r="DM17" s="8">
        <f t="shared" si="57"/>
        <v>29.710839355197333</v>
      </c>
      <c r="DN17" s="7">
        <v>710247.5</v>
      </c>
      <c r="DO17" s="8">
        <f t="shared" si="58"/>
        <v>31.461683277962347</v>
      </c>
      <c r="DP17" s="7">
        <v>693962.5</v>
      </c>
      <c r="DQ17" s="8">
        <f t="shared" si="59"/>
        <v>30.621621621621621</v>
      </c>
      <c r="DR17" s="7">
        <v>624247.5</v>
      </c>
      <c r="DS17" s="8">
        <f t="shared" si="60"/>
        <v>27.552993103448276</v>
      </c>
      <c r="DT17" s="7">
        <v>629435</v>
      </c>
      <c r="DU17" s="8">
        <f t="shared" si="61"/>
        <v>27.637102085620196</v>
      </c>
      <c r="DV17" s="7">
        <v>714747.5</v>
      </c>
      <c r="DW17" s="8">
        <f t="shared" si="62"/>
        <v>31.228727471327144</v>
      </c>
      <c r="DX17" s="7">
        <v>751872.5</v>
      </c>
      <c r="DY17" s="8">
        <f t="shared" si="63"/>
        <v>33.013062568605925</v>
      </c>
      <c r="DZ17" s="7">
        <v>626935</v>
      </c>
      <c r="EA17" s="8">
        <f t="shared" si="64"/>
        <v>27.512232583653319</v>
      </c>
      <c r="EB17" s="7">
        <v>645497.5</v>
      </c>
      <c r="EC17" s="8">
        <f t="shared" si="65"/>
        <v>28.129929838323093</v>
      </c>
      <c r="ED17" s="7">
        <v>637247.5</v>
      </c>
      <c r="EE17" s="8">
        <f t="shared" si="66"/>
        <v>27.593937753721246</v>
      </c>
      <c r="EF17" s="7">
        <v>617935</v>
      </c>
      <c r="EG17" s="8">
        <f t="shared" si="67"/>
        <v>26.707077255537548</v>
      </c>
      <c r="EH17" s="7">
        <v>501060</v>
      </c>
      <c r="EI17" s="8">
        <f t="shared" si="68"/>
        <v>21.749755832881171</v>
      </c>
      <c r="EJ17" s="7">
        <v>523560</v>
      </c>
      <c r="EK17" s="8">
        <f t="shared" si="69"/>
        <v>22.664935064935065</v>
      </c>
      <c r="EL17" s="7">
        <v>421812.5</v>
      </c>
      <c r="EM17" s="8">
        <f t="shared" si="70"/>
        <v>18.339673913043477</v>
      </c>
      <c r="EN17" s="7">
        <v>610497.5</v>
      </c>
      <c r="EO17" s="8">
        <f t="shared" si="71"/>
        <v>25.732244467860905</v>
      </c>
      <c r="EP17" s="7">
        <v>613060</v>
      </c>
      <c r="EQ17" s="8">
        <f t="array" ref="EQ17">EP17/INDEX(Exch_rates,MATCH($A17,Exch_regions2,0),MATCH(EP$1,Exch_months2,0))</f>
        <v>25.704821802935012</v>
      </c>
      <c r="ER17" s="7">
        <v>648310</v>
      </c>
      <c r="ES17" s="8">
        <f t="array" ref="ES17">ER17/INDEX(Exch_rates,MATCH($A17,Exch_regions2,0),MATCH(ER$1,Exch_months2,0))</f>
        <v>28.93433751743375</v>
      </c>
      <c r="ET17" s="7">
        <v>676432.5</v>
      </c>
      <c r="EU17" s="8">
        <f t="array" ref="EU17">ET17/INDEX(Exch_rates,MATCH($A17,Exch_regions2,0),MATCH(ET$1,Exch_months2,0))</f>
        <v>30.122237684386306</v>
      </c>
      <c r="EV17" s="7">
        <v>665117.5</v>
      </c>
      <c r="EW17" s="8">
        <f t="array" ref="EW17">EV17/INDEX(Exch_rates,MATCH($A17,Exch_regions2,0),MATCH(EV$1,Exch_months2,0))</f>
        <v>28.949619151251362</v>
      </c>
      <c r="EX17" s="7">
        <v>662742.5</v>
      </c>
      <c r="EY17" s="8">
        <f t="array" ref="EY17">EX17/INDEX(Exch_rates,MATCH($A17,Exch_regions2,0),MATCH(EX$1,Exch_months2,0))</f>
        <v>28.156877323420073</v>
      </c>
      <c r="EZ17" s="7">
        <v>657370</v>
      </c>
      <c r="FA17" s="8">
        <f t="array" ref="FA17">EZ17/INDEX(Exch_rates,MATCH($A17,Exch_regions2,0),MATCH(EZ$1,Exch_months2,0))</f>
        <v>28.682628851922551</v>
      </c>
      <c r="FB17" s="7">
        <v>622247.5</v>
      </c>
      <c r="FC17" s="8">
        <f t="array" ref="FC17">FB17/INDEX(Exch_rates,MATCH($A17,Exch_regions2,0),MATCH(FB$1,Exch_months2,0))</f>
        <v>27.054239130434784</v>
      </c>
      <c r="FD17" s="7">
        <v>622247.5</v>
      </c>
      <c r="FE17" s="8">
        <f t="array" ref="FE17">FD17/INDEX(Exch_rates,MATCH($A17,Exch_regions2,0),MATCH(FD$1,Exch_months2,0))</f>
        <v>26.878941684665225</v>
      </c>
      <c r="FF17" s="7">
        <v>646747.5</v>
      </c>
      <c r="FG17" s="8">
        <f t="array" ref="FG17">FF17/INDEX(Exch_rates,MATCH($A17,Exch_regions2,0),MATCH(FF$1,Exch_months2,0))</f>
        <v>27.937257019438444</v>
      </c>
      <c r="FH17" s="7">
        <v>669062.5</v>
      </c>
      <c r="FI17" s="8">
        <f t="array" ref="FI17">FH17/INDEX(Exch_rates,MATCH($A17,Exch_regions2,0),MATCH(FH$1,Exch_months2,0))</f>
        <v>28.971583220568334</v>
      </c>
      <c r="FJ17" s="7">
        <v>672937.5</v>
      </c>
      <c r="FK17" s="8">
        <f t="array" ref="FK17">FJ17/INDEX(Exch_rates,MATCH($A17,Exch_regions2,0),MATCH(FJ$1,Exch_months2,0))</f>
        <v>28.858214955775932</v>
      </c>
      <c r="FL17" s="7">
        <v>670000</v>
      </c>
      <c r="FM17" s="8">
        <f t="array" ref="FM17">FL17/INDEX(Exch_rates,MATCH($A17,Exch_regions2,0),MATCH(FL$1,Exch_months2,0))</f>
        <v>28.594291811149638</v>
      </c>
      <c r="FN17" s="7">
        <v>724825</v>
      </c>
      <c r="FO17" s="8">
        <f t="array" ref="FO17">FN17/INDEX(Exch_rates,MATCH($A17,Exch_regions2,0),MATCH(FN$1,Exch_months2,0))</f>
        <v>31.116715857257848</v>
      </c>
      <c r="FP17" s="7">
        <v>762870</v>
      </c>
      <c r="FQ17" s="8">
        <f t="array" ref="FQ17">FP17/INDEX(Exch_rates,MATCH($A17,Exch_regions2,0),MATCH(FP$1,Exch_months2,0))</f>
        <v>32.609991985038739</v>
      </c>
      <c r="FR17" s="7">
        <v>753307.5</v>
      </c>
      <c r="FS17" s="8">
        <f t="array" ref="FS17">FR17/INDEX(Exch_rates,MATCH($A17,Exch_regions2,0),MATCH(FR$1,Exch_months2,0))</f>
        <v>32.098322237017314</v>
      </c>
      <c r="FT17" s="7">
        <v>712682.5</v>
      </c>
      <c r="FU17" s="8">
        <f t="array" ref="FU17">FT17/INDEX(Exch_rates,MATCH($A17,Exch_regions2,0),MATCH(FT$1,Exch_months2,0))</f>
        <v>30.554448017148982</v>
      </c>
      <c r="FV17" s="7">
        <v>713556</v>
      </c>
      <c r="FW17" s="8">
        <f t="array" ref="FW17">FV17/INDEX(Exch_rates,MATCH($A17,Exch_regions2,0),MATCH(FV$1,Exch_months2,0))</f>
        <v>30.624721030042917</v>
      </c>
      <c r="FX17" s="7">
        <v>678307.5</v>
      </c>
      <c r="FY17" s="8">
        <f t="array" ref="FY17">FX17/INDEX(Exch_rates,MATCH($A17,Exch_regions2,0),MATCH(FX$1,Exch_months2,0))</f>
        <v>28.979759679572762</v>
      </c>
      <c r="FZ17" s="7">
        <v>637320</v>
      </c>
      <c r="GA17" s="8">
        <f t="array" ref="GA17">FZ17/INDEX(Exch_rates,MATCH($A17,Exch_regions2,0),MATCH(FZ$1,Exch_months2,0))</f>
        <v>26.254170957775489</v>
      </c>
      <c r="GB17" s="7">
        <v>613370</v>
      </c>
      <c r="GC17" s="8">
        <f t="array" ref="GC17">GB17/INDEX(Exch_rates,MATCH($A17,Exch_regions2,0),MATCH(GB$1,Exch_months2,0))</f>
        <v>25.380740066413566</v>
      </c>
      <c r="GD17" s="7">
        <v>593932.5</v>
      </c>
      <c r="GE17" s="8">
        <f t="array" ref="GE17">GD17/INDEX(Exch_rates,MATCH($A17,Exch_regions2,0),MATCH(GD$1,Exch_months2,0))</f>
        <v>24.593478260869563</v>
      </c>
      <c r="GF17" s="7">
        <v>635332.5</v>
      </c>
      <c r="GG17" s="8">
        <f t="array" ref="GG17">GF17/INDEX(Exch_rates,MATCH($A17,Exch_regions2,0),MATCH(GF$1,Exch_months2,0))</f>
        <v>26.152096732698741</v>
      </c>
      <c r="GH17" s="7">
        <v>657495</v>
      </c>
      <c r="GI17" s="8">
        <f t="array" ref="GI17">GH17/INDEX(Exch_rates,MATCH($A17,Exch_regions2,0),MATCH(GH$1,Exch_months2,0))</f>
        <v>27.11319587628866</v>
      </c>
      <c r="GJ17" s="7">
        <v>656920</v>
      </c>
      <c r="GK17" s="8">
        <f t="array" ref="GK17">GJ17/INDEX(Exch_rates,MATCH($A17,Exch_regions2,0),MATCH(GJ$1,Exch_months2,0))</f>
        <v>26.922950819672131</v>
      </c>
      <c r="GL17" s="7">
        <v>659806</v>
      </c>
      <c r="GM17" s="8">
        <f t="array" ref="GM17">GL17/INDEX(Exch_rates,MATCH($A17,Exch_regions2,0),MATCH(GL$1,Exch_months2,0))</f>
        <v>27.041229508196722</v>
      </c>
      <c r="GN17" s="7">
        <v>649681</v>
      </c>
      <c r="GO17" s="8">
        <f t="array" ref="GO17">GN17/INDEX(Exch_rates,MATCH($A17,Exch_regions2,0),MATCH(GN$1,Exch_months2,0))</f>
        <v>26.537901455195303</v>
      </c>
      <c r="GP17" s="7">
        <v>674806.75</v>
      </c>
      <c r="GQ17" s="8">
        <f t="array" ref="GQ17">GP17/INDEX(Exch_rates,MATCH($A17,Exch_regions2,0),MATCH(GP$1,Exch_months2,0))</f>
        <v>27.494036159918512</v>
      </c>
      <c r="GR17" s="7">
        <v>682331.75</v>
      </c>
      <c r="GS17" s="8">
        <f t="array" ref="GS17">GR17/INDEX(Exch_rates,MATCH($A17,Exch_regions2,0),MATCH(GR$1,Exch_months2,0))</f>
        <v>27.624767206477731</v>
      </c>
      <c r="GT17" s="7">
        <v>672931</v>
      </c>
      <c r="GU17" s="8">
        <f t="array" ref="GU17">GT17/INDEX(Exch_rates,MATCH($A17,Exch_regions2,0),MATCH(GT$1,Exch_months2,0))</f>
        <v>27.285595539787128</v>
      </c>
      <c r="GV17" s="7">
        <v>667681.75</v>
      </c>
      <c r="GW17" s="8">
        <f t="array" ref="GW17">GV17/INDEX(Exch_rates,MATCH($A17,Exch_regions2,0),MATCH(GV$1,Exch_months2,0))</f>
        <v>26.936227937468484</v>
      </c>
      <c r="GX17" s="7">
        <v>637557.5</v>
      </c>
      <c r="GY17" s="8">
        <f t="array" ref="GY17">GX17/INDEX(Exch_rates,MATCH($A17,Exch_regions2,0),MATCH(GX$1,Exch_months2,0))</f>
        <v>25.585452721344367</v>
      </c>
      <c r="GZ17" s="7">
        <v>613494.25</v>
      </c>
      <c r="HA17" s="8">
        <f t="array" ref="HA17">GZ17/INDEX(Exch_rates,MATCH($A17,Exch_regions2,0),MATCH(GZ$1,Exch_months2,0))</f>
        <v>24.632140526976162</v>
      </c>
      <c r="HB17" s="7">
        <v>644243.5</v>
      </c>
      <c r="HC17" s="8">
        <f t="array" ref="HC17">HB17/INDEX(Exch_rates,MATCH($A17,Exch_regions2,0),MATCH(HB$1,Exch_months2,0))</f>
        <v>25.840802206066684</v>
      </c>
      <c r="HD17" s="7">
        <v>675368.5</v>
      </c>
      <c r="HE17" s="8">
        <f t="array" ref="HE17">HD17/INDEX(Exch_rates,MATCH($A17,Exch_regions2,0),MATCH(HD$1,Exch_months2,0))</f>
        <v>26.720811078140454</v>
      </c>
      <c r="HF17" s="7">
        <v>698993.5</v>
      </c>
      <c r="HG17" s="8">
        <f t="array" ref="HG17">HF17/INDEX(Exch_rates,MATCH($A17,Exch_regions2,0),MATCH(HF$1,Exch_months2,0))</f>
        <v>27.570173449163324</v>
      </c>
      <c r="HH17" s="7">
        <v>686807.5</v>
      </c>
      <c r="HI17" s="8">
        <f t="array" ref="HI17">HH17/INDEX(Exch_rates,MATCH($A17,Exch_regions2,0),MATCH(HH$1,Exch_months2,0))</f>
        <v>27.275913423351867</v>
      </c>
      <c r="HJ17" s="7">
        <v>696369.25</v>
      </c>
      <c r="HK17" s="8">
        <f t="array" ref="HK17">HJ17/INDEX(Exch_rates,MATCH($A17,Exch_regions2,0),MATCH(HJ$1,Exch_months2,0))</f>
        <v>27.197674191532574</v>
      </c>
      <c r="HL17" s="7">
        <v>701807.5</v>
      </c>
      <c r="HM17" s="8">
        <f t="array" ref="HM17">HL17/INDEX(Exch_rates,MATCH($A17,Exch_regions2,0),MATCH(HL$1,Exch_months2,0))</f>
        <v>27.347588894301023</v>
      </c>
      <c r="HN17" s="8">
        <v>691232.5</v>
      </c>
      <c r="HO17" s="8">
        <f t="array" ref="HO17">HN17/INDEX(Exch_rates,MATCH($A17,Exch_regions2,0),MATCH(HN$1,Exch_months2,0))</f>
        <v>26.870068027210884</v>
      </c>
      <c r="HP17" s="8">
        <v>712119.25</v>
      </c>
      <c r="HQ17" s="8">
        <f t="array" ref="HQ17">HP17/INDEX(Exch_rates,MATCH($A17,Exch_regions2,0),MATCH(HP$1,Exch_months2,0))</f>
        <v>27.769700219351694</v>
      </c>
      <c r="HR17" s="8">
        <v>709369.25</v>
      </c>
      <c r="HS17" s="8">
        <f t="array" ref="HS17">HR17/INDEX(Exch_rates,MATCH($A17,Exch_regions2,0),MATCH(HR$1,Exch_months2,0))</f>
        <v>27.494932170542636</v>
      </c>
      <c r="HT17" s="8">
        <v>688086</v>
      </c>
      <c r="HU17" s="8">
        <f t="array" ref="HU17">HT17/INDEX(Exch_rates,MATCH($A17,Exch_regions2,0),MATCH(HT$1,Exch_months2,0))</f>
        <v>26.708820960698691</v>
      </c>
      <c r="HV17" s="8">
        <v>664181</v>
      </c>
      <c r="HW17" s="8">
        <f t="array" ref="HW17">HV17/INDEX(Exch_rates,MATCH($A17,Exch_regions2,0),MATCH(HV$1,Exch_months2,0))</f>
        <v>26.020803134182174</v>
      </c>
      <c r="HX17" s="8">
        <v>664495</v>
      </c>
      <c r="HY17" s="8">
        <f t="array" ref="HY17">HX17/INDEX(Exch_rates,MATCH($A17,Exch_regions2,0),MATCH(HX$1,Exch_months2,0))</f>
        <v>25.864223159260458</v>
      </c>
      <c r="HZ17" s="8">
        <v>664744.25</v>
      </c>
      <c r="IA17" s="8">
        <f t="array" ref="IA17">HZ17/INDEX(Exch_rates,MATCH($A17,Exch_regions2,0),MATCH(HZ$1,Exch_months2,0))</f>
        <v>26.126032915745515</v>
      </c>
      <c r="IB17" s="8">
        <v>662557</v>
      </c>
      <c r="IC17" s="8">
        <f t="array" ref="IC17">IB17/INDEX(Exch_rates,MATCH($A17,Exch_regions2,0),MATCH(IB$1,Exch_months2,0))</f>
        <v>26.01655099296141</v>
      </c>
      <c r="ID17" s="8">
        <v>682103.25</v>
      </c>
      <c r="IE17" s="8">
        <f t="array" ref="IE17">ID17/INDEX(Exch_rates,MATCH($A17,Exch_regions2,0),MATCH(ID$1,Exch_months2,0))</f>
        <v>26.573294375456538</v>
      </c>
      <c r="IF17" s="8">
        <v>672015</v>
      </c>
      <c r="IG17" s="8">
        <f t="array" ref="IG17">IF17/INDEX(Exch_rates,MATCH($A17,Exch_regions2,0),MATCH(IF$1,Exch_months2,0))</f>
        <v>26.031958163858221</v>
      </c>
      <c r="IH17" s="8">
        <v>648552.5</v>
      </c>
      <c r="II17" s="8">
        <f t="array" ref="II17">IH17/INDEX(Exch_rates,MATCH($A17,Exch_regions2,0),MATCH(IH$1,Exch_months2,0))</f>
        <v>25.064830917874396</v>
      </c>
      <c r="IJ17" s="8">
        <v>654695.75</v>
      </c>
      <c r="IK17" s="8">
        <f t="array" ref="IK17">IJ17/INDEX(Exch_rates,MATCH($A17,Exch_regions2,0),MATCH(IJ$1,Exch_months2,0))</f>
        <v>25.265634346357935</v>
      </c>
      <c r="IL17" s="8">
        <v>714894.25</v>
      </c>
      <c r="IM17" s="8">
        <f t="array" ref="IM17">IL17/INDEX(Exch_rates,MATCH($A17,Exch_regions2,0),MATCH(IL$1,Exch_months2,0))</f>
        <v>27.562187951807228</v>
      </c>
      <c r="IN17" s="8">
        <v>670000</v>
      </c>
      <c r="IO17" s="8">
        <f t="array" ref="IO17">IN17/INDEX(Exch_rates,MATCH($A17,Exch_regions2,0),MATCH(IN$1,Exch_months2,0))</f>
        <v>25.76923076923077</v>
      </c>
      <c r="IP17" s="8">
        <v>644252.5</v>
      </c>
      <c r="IQ17" s="8">
        <f t="array" ref="IQ17">IP17/INDEX(Exch_rates,MATCH($A17,Exch_regions2,0),MATCH(IP$1,Exch_months2,0))</f>
        <v>24.893836939721794</v>
      </c>
      <c r="IR17" s="8">
        <v>669497.5</v>
      </c>
      <c r="IS17" s="8">
        <f t="array" ref="IS17">IR17/INDEX(Exch_rates,MATCH($A17,Exch_regions2,0),MATCH(IR$1,Exch_months2,0))</f>
        <v>25.712818050888142</v>
      </c>
      <c r="IT17" s="8">
        <v>643086.5</v>
      </c>
      <c r="IU17" s="8">
        <f t="array" ref="IU17">IT17/INDEX(Exch_rates,MATCH($A17,Exch_regions2,0),MATCH(IT$1,Exch_months2,0))</f>
        <v>24.817616980221899</v>
      </c>
      <c r="IV17" s="34">
        <v>644250</v>
      </c>
      <c r="IW17" s="8">
        <f t="array" ref="IW17">IV17/INDEX(Exch_rates,MATCH($A17,Exch_regions2,0),MATCH(IV$1,Exch_months2,0))</f>
        <v>24.778846153846153</v>
      </c>
      <c r="IX17" s="8">
        <v>672875</v>
      </c>
      <c r="IY17" s="8">
        <f t="array" ref="IY17">IX17/INDEX(Exch_rates,MATCH($A17,Exch_regions2,0),MATCH(IX$1,Exch_months2,0))</f>
        <v>25.879807692307693</v>
      </c>
      <c r="IZ17" s="8">
        <v>698997</v>
      </c>
      <c r="JA17" s="8">
        <f t="array" ref="JA17">IZ17/INDEX(Exch_rates,MATCH($A17,Exch_regions2,0),MATCH(IZ$1,Exch_months2,0))</f>
        <v>26.884499999999999</v>
      </c>
      <c r="JB17" s="8">
        <v>703450</v>
      </c>
      <c r="JC17" s="8">
        <f t="array" ref="JC17">JB17/INDEX(Exch_rates,MATCH($A17,Exch_regions2,0),MATCH(JB$1,Exch_months2,0))</f>
        <v>27.055769230769229</v>
      </c>
      <c r="JD17" s="8">
        <v>707002.75</v>
      </c>
      <c r="JE17" s="8">
        <f t="array" ref="JE17">JD17/INDEX(Exch_rates,MATCH($A17,Exch_regions2,0),MATCH(JD$1,Exch_months2,0))</f>
        <v>27.192413461538461</v>
      </c>
      <c r="JF17" s="8">
        <v>701749.5</v>
      </c>
      <c r="JG17" s="8">
        <f t="array" ref="JG17">JF17/INDEX(Exch_rates,MATCH($A17,Exch_regions2,0),MATCH(JF$1,Exch_months2,0))</f>
        <v>26.979988465974625</v>
      </c>
      <c r="JH17" s="8">
        <v>705500</v>
      </c>
      <c r="JI17" s="8">
        <f t="array" ref="JI17">JH17/INDEX(Exch_rates,MATCH($A17,Exch_regions2,0),MATCH(JH$1,Exch_months2,0))</f>
        <v>27.141139697042558</v>
      </c>
      <c r="JJ17" s="8">
        <v>743249.5</v>
      </c>
      <c r="JK17" s="8">
        <f t="array" ref="JK17">JJ17/INDEX(Exch_rates,MATCH($A17,Exch_regions2,0),MATCH(JJ$1,Exch_months2,0))</f>
        <v>28.483813173652695</v>
      </c>
      <c r="JL17" s="8">
        <v>747625</v>
      </c>
      <c r="JM17" s="8">
        <f t="array" ref="JM17">JL17/INDEX(Exch_rates,MATCH($A17,Exch_regions2,0),MATCH(JL$1,Exch_months2,0))</f>
        <v>28.617224880382775</v>
      </c>
      <c r="JN17" s="8">
        <v>741650</v>
      </c>
      <c r="JO17" s="8">
        <f t="array" ref="JO17">JN17/INDEX(Exch_rates,MATCH($A17,Exch_regions2,0),MATCH(JN$1,Exch_months2,0))</f>
        <v>28.377654486321024</v>
      </c>
      <c r="JP17" s="8">
        <v>768249</v>
      </c>
      <c r="JQ17" s="8">
        <f t="array" ref="JQ17">JP17/INDEX(Exch_rates,MATCH($A17,Exch_regions2,0),MATCH(JP$1,Exch_months2,0))</f>
        <v>29.079687721788503</v>
      </c>
      <c r="JR17" s="8">
        <v>768500</v>
      </c>
      <c r="JS17" s="8">
        <f t="array" ref="JS17">JR17/INDEX(Exch_rates,MATCH($A17,Exch_regions2,0),MATCH(JR$1,Exch_months2,0))</f>
        <v>29.109848484848484</v>
      </c>
      <c r="JT17" s="8">
        <v>766100</v>
      </c>
      <c r="JU17" s="8">
        <f t="array" ref="JU17">JT17/INDEX(Exch_rates,MATCH($A17,Exch_regions2,0),MATCH(JT$1,Exch_months2,0))</f>
        <v>28.838697534349709</v>
      </c>
      <c r="JV17" s="8">
        <v>766375</v>
      </c>
      <c r="JW17" s="8">
        <f t="array" ref="JW17">JV17/INDEX(Exch_rates,MATCH($A17,Exch_regions2,0),MATCH(JV$1,Exch_months2,0))</f>
        <v>28.489776951672862</v>
      </c>
      <c r="JX17" s="8">
        <v>761199</v>
      </c>
      <c r="JY17" s="8">
        <f t="array" ref="JY17">JX17/INDEX(Exch_rates,MATCH($A17,Exch_regions2,0),MATCH(JX$1,Exch_months2,0))</f>
        <v>28.192555555555554</v>
      </c>
      <c r="JZ17" s="8">
        <v>758749</v>
      </c>
      <c r="KA17" s="8">
        <f t="array" ref="KA17">JZ17/INDEX(Exch_rates,MATCH($A17,Exch_regions2,0),MATCH(JZ$1,Exch_months2,0))</f>
        <v>27.972313364055299</v>
      </c>
      <c r="KB17" s="8">
        <v>759124.5</v>
      </c>
      <c r="KC17" s="8">
        <f t="array" ref="KC17">KB17/INDEX(Exch_rates,MATCH($A17,Exch_regions2,0),MATCH(KB$1,Exch_months2,0))</f>
        <v>27.355837837837839</v>
      </c>
      <c r="KD17" s="8">
        <v>766549.5</v>
      </c>
      <c r="KE17" s="8">
        <f t="array" ref="KE17">KD17/INDEX(Exch_rates,MATCH($A17,Exch_regions2,0),MATCH(KD$1,Exch_months2,0))</f>
        <v>27.376767857142855</v>
      </c>
      <c r="KF17" s="8">
        <v>764999.5</v>
      </c>
      <c r="KG17" s="8">
        <f t="array" ref="KG17">KF17/INDEX(Exch_rates,MATCH($A17,Exch_regions2,0),MATCH(KF$1,Exch_months2,0))</f>
        <v>28.202746543778801</v>
      </c>
      <c r="KH17" s="8">
        <v>762874.5</v>
      </c>
      <c r="KI17" s="8">
        <f t="array" ref="KI17">KH17/INDEX(Exch_rates,MATCH($A17,Exch_regions2,0),MATCH(KH$1,Exch_months2,0))</f>
        <v>28.754080132674986</v>
      </c>
      <c r="KJ17" s="8">
        <v>749000</v>
      </c>
      <c r="KK17" s="8">
        <f t="array" ref="KK17">KJ17/INDEX(Exch_rates,MATCH($A17,Exch_regions2,0),MATCH(KJ$1,Exch_months2,0))</f>
        <v>28.364765583579491</v>
      </c>
      <c r="KL17" s="8">
        <v>752811.5</v>
      </c>
      <c r="KM17" s="8">
        <f t="array" ref="KM17">KL17/INDEX(Exch_rates,MATCH($A17,Exch_regions2,0),MATCH(KL$1,Exch_months2,0))</f>
        <v>27.881907407407407</v>
      </c>
      <c r="KN17" s="8">
        <v>751936.5</v>
      </c>
      <c r="KO17" s="8">
        <f t="array" ref="KO17">KN17/INDEX(Exch_rates,MATCH($A17,Exch_regions2,0),MATCH(KN$1,Exch_months2,0))</f>
        <v>27.78569580962235</v>
      </c>
      <c r="KP17" s="8">
        <v>728400</v>
      </c>
      <c r="KQ17" s="8">
        <f t="array" ref="KQ17">KP17/INDEX(Exch_rates,MATCH($A17,Exch_regions2,0),MATCH(KP$1,Exch_months2,0))</f>
        <v>26.977777777777778</v>
      </c>
      <c r="KR17" s="8">
        <v>727124</v>
      </c>
      <c r="KS17" s="8">
        <f t="array" ref="KS17">KR17/INDEX(Exch_rates,MATCH($A17,Exch_regions2,0),MATCH(KR$1,Exch_months2,0))</f>
        <v>26.930518518518518</v>
      </c>
      <c r="KT17" s="8">
        <v>731124.5</v>
      </c>
      <c r="KU17" s="8">
        <f t="array" ref="KU17">KT17/INDEX(Exch_rates,MATCH($A17,Exch_regions2,0),MATCH(KT$1,Exch_months2,0))</f>
        <v>27.047630498316746</v>
      </c>
      <c r="KV17" s="8">
        <v>733289</v>
      </c>
      <c r="KW17" s="8">
        <f t="array" ref="KW17">KV17/INDEX(Exch_rates,MATCH($A17,Exch_regions2,0),MATCH(KV$1,Exch_months2,0))</f>
        <v>27.043665867600957</v>
      </c>
      <c r="KX17" s="8">
        <v>733250</v>
      </c>
      <c r="KY17" s="8">
        <f t="array" ref="KY17">KX17/INDEX(Exch_rates,MATCH($A17,Exch_regions2,0),MATCH(KX$1,Exch_months2,0))</f>
        <v>26.888522185551889</v>
      </c>
      <c r="KZ17" s="8">
        <v>742375</v>
      </c>
      <c r="LA17" s="8">
        <f t="array" ref="LA17">KZ17/INDEX(Exch_rates,MATCH($A17,Exch_regions2,0),MATCH(KZ$1,Exch_months2,0))</f>
        <v>26.692614698691212</v>
      </c>
      <c r="LB17" s="8">
        <v>737749.5</v>
      </c>
      <c r="LC17" s="8">
        <f t="array" ref="LC17">LB17/INDEX(Exch_rates,MATCH($A17,Exch_regions2,0),MATCH(LB$1,Exch_months2,0))</f>
        <v>26.334088880956632</v>
      </c>
      <c r="LD17" s="8">
        <v>742124.5</v>
      </c>
      <c r="LE17" s="8">
        <f t="array" ref="LE17">LD17/INDEX(Exch_rates,MATCH($A17,Exch_regions2,0),MATCH(LD$1,Exch_months2,0))</f>
        <v>26.451543341887653</v>
      </c>
      <c r="LF17" s="8">
        <v>725124</v>
      </c>
      <c r="LG17" s="8">
        <f t="shared" si="72"/>
        <v>25.897285714285715</v>
      </c>
      <c r="LH17" s="8">
        <v>741049</v>
      </c>
      <c r="LI17" s="8">
        <f>LH17/INDEX(Exch_Rate_Data1,MATCH('Non-Food Items CMB'!$A17,Exch_regions1,0),MATCH('Non-Food Items CMB'!LH$1,exch_month4,0))</f>
        <v>26.466035714285713</v>
      </c>
      <c r="LJ17" s="41">
        <v>749125</v>
      </c>
      <c r="LK17" s="8">
        <f>LJ17/INDEX(exch_Rate_Data2,MATCH('Non-Food Items CMB'!$A17,Exch_regions1,0),MATCH('Non-Food Items CMB'!LJ$1,exch_month5,0))</f>
        <v>26.754464285714285</v>
      </c>
      <c r="LL17" s="8">
        <v>743124.5</v>
      </c>
      <c r="LM17" s="8">
        <f>LL17/INDEX(exch_Rate_Data3,MATCH('Non-Food Items CMB'!$A17,Exch_regions1,0),MATCH('Non-Food Items CMB'!LL$1,exch_month6,0))</f>
        <v>26.540160714285715</v>
      </c>
      <c r="LN17" s="41">
        <v>763399</v>
      </c>
      <c r="LO17" s="7">
        <f>LN17/INDEX(Exchange_rate4,MATCH('Non-Food Items CMB'!$A17,Exch_regions1,0),MATCH('Non-Food Items CMB'!LN$1,exch_month7,0))</f>
        <v>27.264250000000001</v>
      </c>
      <c r="LP17" s="7">
        <v>758374.5</v>
      </c>
      <c r="LQ17" s="7">
        <f>LP17/INDEX(Exchange_rate5,MATCH('Non-Food Items CMB'!$A17,Exch_regions1,0),MATCH('Non-Food Items CMB'!LP$1,exch_month8,0))</f>
        <v>27.084803571428573</v>
      </c>
      <c r="LR17" s="7">
        <v>759625</v>
      </c>
      <c r="LS17" s="7">
        <f>LR17/INDEX(Exchange_rate6,MATCH('Non-Food Items CMB'!$A17,Exch_regions1,0),MATCH('Non-Food Items CMB'!LR$1,exch_month9,0))</f>
        <v>27.572595281306715</v>
      </c>
      <c r="LT17" s="7">
        <v>768250</v>
      </c>
      <c r="LU17" s="7">
        <f>LT17/INDEX(Exchange_rate7,MATCH('Non-Food Items CMB'!$A17,Exch_regions1,0),MATCH('Non-Food Items CMB'!LT$1,exch_month10,0))</f>
        <v>27.4375</v>
      </c>
      <c r="LV17" s="7">
        <v>766750</v>
      </c>
      <c r="LW17" s="7">
        <f>LV17/INDEX(exchange_rates8,MATCH('Non-Food Items CMB'!$A17,Exch_regions1,0),MATCH('Non-Food Items CMB'!LV$1,exch_month11,0))</f>
        <v>27.141592920353983</v>
      </c>
      <c r="LX17" s="7">
        <v>766249</v>
      </c>
      <c r="LY17" s="7">
        <f>LX17/INDEX(exchange_rates9,MATCH('Non-Food Items CMB'!$A17,Exch_regions1,0),MATCH('Non-Food Items CMB'!LX$1,exch_month12,0))</f>
        <v>27.123858407079645</v>
      </c>
      <c r="LZ17" s="7">
        <v>775750</v>
      </c>
      <c r="MA17" s="7">
        <f>LZ17/INDEX(exchange_rates10,MATCH('Non-Food Items CMB'!$A17,Exch_regions1,0),MATCH('Non-Food Items CMB'!LZ$1,exch_month13,0))</f>
        <v>27.219298245614034</v>
      </c>
      <c r="MB17" s="7">
        <v>778544</v>
      </c>
      <c r="MC17" s="7">
        <f>MB17/INDEX(exchange_rates11,MATCH('Non-Food Items CMB'!$A17,Exch_regions1,0),MATCH('Non-Food Items CMB'!MB$1,exch_month14,0))</f>
        <v>27.338676686184829</v>
      </c>
      <c r="MD17" s="7">
        <v>806300</v>
      </c>
      <c r="ME17" s="7">
        <f>MD17/INDEX(exchange_rates12,MATCH('Non-Food Items CMB'!$A17,Exch_regions1,0),MATCH('Non-Food Items CMB'!MD$1,exch_month15,0))</f>
        <v>29.055855855855857</v>
      </c>
      <c r="MF17" s="7">
        <v>811124.5</v>
      </c>
      <c r="MG17" s="7">
        <f>MF17/INDEX(exchange_rates13,MATCH('Non-Food Items CMB'!$A17,Exch_regions1,0),MATCH('Non-Food Items CMB'!MF$1,exch_month16,0))</f>
        <v>29.098636771300448</v>
      </c>
      <c r="MH17" s="7">
        <v>797562</v>
      </c>
      <c r="MI17" s="7">
        <f>MH17/INDEX(exchange_rates14,MATCH('Non-Food Items CMB'!$A17,Exch_regions1,0),MATCH('Non-Food Items CMB'!MH$1,exch_month17,0))</f>
        <v>28.792851985559565</v>
      </c>
      <c r="MJ17" s="7">
        <v>801100.5</v>
      </c>
      <c r="MK17" s="7">
        <f>MJ17/INDEX(exchange_rates15,MATCH('Non-Food Items CMB'!$A17,Exch_regions1,0),MATCH('Non-Food Items CMB'!MJ$1,exch_month18,0))</f>
        <v>28.848993923024985</v>
      </c>
      <c r="ML17" s="7">
        <v>805375</v>
      </c>
      <c r="MM17" s="7">
        <f>ML17/INDEX(exchange_rates16,MATCH('Non-Food Items CMB'!$A17,Exch_regions1,0),MATCH('Non-Food Items CMB'!ML$1,exch_month19,0))</f>
        <v>28.892376681614351</v>
      </c>
      <c r="MN17" s="7">
        <v>819625</v>
      </c>
      <c r="MO17" s="7">
        <f>MN17/INDEX(exchange_rates17,MATCH('Non-Food Items CMB'!$A17,Exch_regions1,0),MATCH('Non-Food Items CMB'!MN$1,exch_month20,0))</f>
        <v>29.43658810325477</v>
      </c>
      <c r="MP17" s="7">
        <v>856321</v>
      </c>
      <c r="MQ17" s="7">
        <f>MP17/INDEX(exchange_rates18,MATCH('Non-Food Items CMB'!$A17,Exch_regions1,0),MATCH('Non-Food Items CMB'!MP$1,exch_month21,0))</f>
        <v>31.214617253948969</v>
      </c>
      <c r="MR17" s="7">
        <v>853312</v>
      </c>
      <c r="MS17" s="7">
        <f>MR17/INDEX(exchange_rates19,MATCH('Non-Food Items CMB'!$A17,Exch_regions1,0),MATCH('Non-Food Items CMB'!MR$1,exch_month22,0))</f>
        <v>29.881794703436199</v>
      </c>
      <c r="MT17" s="40">
        <f t="shared" si="73"/>
        <v>724858.4</v>
      </c>
      <c r="MU17" s="40">
        <f t="shared" si="73"/>
        <v>27.114954483223585</v>
      </c>
      <c r="MW17" s="6"/>
      <c r="MX17" s="37"/>
    </row>
    <row r="18" spans="1:362" ht="14.5" x14ac:dyDescent="0.35">
      <c r="A18" s="14" t="s">
        <v>14</v>
      </c>
      <c r="B18" s="7">
        <v>656750</v>
      </c>
      <c r="C18" s="8">
        <f t="shared" si="0"/>
        <v>21.357723577235774</v>
      </c>
      <c r="D18" s="7">
        <v>655375</v>
      </c>
      <c r="E18" s="8">
        <f t="shared" si="1"/>
        <v>21.531827515400412</v>
      </c>
      <c r="F18" s="7">
        <v>670750</v>
      </c>
      <c r="G18" s="8">
        <f t="shared" si="2"/>
        <v>21.991803278688526</v>
      </c>
      <c r="H18" s="7">
        <v>670000</v>
      </c>
      <c r="I18" s="8">
        <f t="shared" si="3"/>
        <v>20.839813374805598</v>
      </c>
      <c r="J18" s="7">
        <v>680875</v>
      </c>
      <c r="K18" s="8">
        <f t="shared" si="4"/>
        <v>20.821865443425075</v>
      </c>
      <c r="L18" s="7">
        <v>678437.5</v>
      </c>
      <c r="M18" s="8">
        <f t="shared" si="5"/>
        <v>20.005528934758569</v>
      </c>
      <c r="N18" s="7">
        <v>652993.75</v>
      </c>
      <c r="O18" s="8">
        <f t="shared" si="6"/>
        <v>20.169691119691119</v>
      </c>
      <c r="P18" s="7">
        <v>662000</v>
      </c>
      <c r="Q18" s="8">
        <f t="shared" si="7"/>
        <v>21.607507139942882</v>
      </c>
      <c r="R18" s="7">
        <v>680375</v>
      </c>
      <c r="S18" s="8">
        <f t="shared" si="8"/>
        <v>22.622610141313384</v>
      </c>
      <c r="T18" s="7">
        <v>636125</v>
      </c>
      <c r="U18" s="8">
        <f t="shared" si="9"/>
        <v>22.078091106290671</v>
      </c>
      <c r="V18" s="7">
        <v>693187.5</v>
      </c>
      <c r="W18" s="8">
        <f t="shared" si="10"/>
        <v>26.407142857142858</v>
      </c>
      <c r="X18" s="7">
        <v>707937.5</v>
      </c>
      <c r="Y18" s="8">
        <f t="shared" si="11"/>
        <v>27.359903381642511</v>
      </c>
      <c r="Z18" s="7">
        <v>670437.5</v>
      </c>
      <c r="AA18" s="8">
        <f t="shared" si="12"/>
        <v>26.817499999999999</v>
      </c>
      <c r="AB18" s="7">
        <v>677937.5</v>
      </c>
      <c r="AC18" s="8">
        <f t="shared" si="13"/>
        <v>28.02842377260982</v>
      </c>
      <c r="AD18" s="7">
        <v>688937.5</v>
      </c>
      <c r="AE18" s="8">
        <f t="shared" si="14"/>
        <v>29.0231700895208</v>
      </c>
      <c r="AF18" s="7">
        <v>692937.5</v>
      </c>
      <c r="AG18" s="8">
        <f t="shared" si="15"/>
        <v>31.319209039548024</v>
      </c>
      <c r="AH18" s="7">
        <v>722937.5</v>
      </c>
      <c r="AI18" s="8">
        <f t="shared" si="16"/>
        <v>32.860795454545453</v>
      </c>
      <c r="AJ18" s="7">
        <v>721375</v>
      </c>
      <c r="AK18" s="8">
        <f t="shared" si="17"/>
        <v>32.276286353467562</v>
      </c>
      <c r="AL18" s="7">
        <v>722875</v>
      </c>
      <c r="AM18" s="8">
        <f t="shared" si="18"/>
        <v>32.488764044943821</v>
      </c>
      <c r="AN18" s="7">
        <v>750500</v>
      </c>
      <c r="AO18" s="8">
        <f t="shared" si="19"/>
        <v>33.730337078651687</v>
      </c>
      <c r="AP18" s="7">
        <v>742250</v>
      </c>
      <c r="AQ18" s="8">
        <f t="shared" si="20"/>
        <v>33.484962406015036</v>
      </c>
      <c r="AR18" s="7">
        <v>674750</v>
      </c>
      <c r="AS18" s="8">
        <f t="shared" si="21"/>
        <v>29.422238372093023</v>
      </c>
      <c r="AT18" s="7">
        <v>714125</v>
      </c>
      <c r="AU18" s="8">
        <f t="shared" si="22"/>
        <v>31.173153874136052</v>
      </c>
      <c r="AV18" s="7">
        <v>713375</v>
      </c>
      <c r="AW18" s="8">
        <f t="shared" si="23"/>
        <v>31.426211453744493</v>
      </c>
      <c r="AX18" s="7">
        <v>750875</v>
      </c>
      <c r="AY18" s="8">
        <f t="shared" si="24"/>
        <v>35.614624505928859</v>
      </c>
      <c r="AZ18" s="7">
        <v>693125</v>
      </c>
      <c r="BA18" s="8">
        <f t="shared" si="25"/>
        <v>38.241379310344826</v>
      </c>
      <c r="BB18" s="7">
        <v>675000</v>
      </c>
      <c r="BC18" s="8">
        <f t="shared" si="26"/>
        <v>40.7035175879397</v>
      </c>
      <c r="BD18" s="7">
        <v>773500</v>
      </c>
      <c r="BE18" s="8">
        <f t="shared" si="27"/>
        <v>41.905191873589168</v>
      </c>
      <c r="BF18" s="7">
        <v>673000</v>
      </c>
      <c r="BG18" s="8">
        <f t="shared" si="28"/>
        <v>37.045871559633028</v>
      </c>
      <c r="BH18" s="7">
        <v>676000</v>
      </c>
      <c r="BI18" s="8">
        <f t="shared" si="29"/>
        <v>35.4235807860262</v>
      </c>
      <c r="BJ18" s="7">
        <v>775750</v>
      </c>
      <c r="BK18" s="8">
        <f t="shared" si="30"/>
        <v>40.281263522284725</v>
      </c>
      <c r="BL18" s="7">
        <v>675250</v>
      </c>
      <c r="BM18" s="8">
        <f t="shared" si="31"/>
        <v>34.031919361612765</v>
      </c>
      <c r="BN18" s="7">
        <v>675312.5</v>
      </c>
      <c r="BO18" s="8">
        <f t="shared" si="32"/>
        <v>32.545180722891565</v>
      </c>
      <c r="BP18" s="7">
        <v>694250</v>
      </c>
      <c r="BQ18" s="8">
        <f t="shared" si="33"/>
        <v>33.05952380952381</v>
      </c>
      <c r="BR18" s="7">
        <v>694250</v>
      </c>
      <c r="BS18" s="8">
        <f t="shared" si="34"/>
        <v>33.324000000000005</v>
      </c>
      <c r="BT18" s="7">
        <v>695000</v>
      </c>
      <c r="BU18" s="8">
        <f t="shared" si="35"/>
        <v>34.096484055600982</v>
      </c>
      <c r="BV18" s="7">
        <v>695000</v>
      </c>
      <c r="BW18" s="8">
        <f t="shared" si="36"/>
        <v>35.793991416309012</v>
      </c>
      <c r="BX18" s="7">
        <v>708500</v>
      </c>
      <c r="BY18" s="8">
        <f t="shared" si="37"/>
        <v>39.089655172413792</v>
      </c>
      <c r="BZ18" s="7">
        <v>710000</v>
      </c>
      <c r="CA18" s="8">
        <f t="shared" si="38"/>
        <v>35.798319327731093</v>
      </c>
      <c r="CB18" s="7">
        <v>738500</v>
      </c>
      <c r="CC18" s="8">
        <f t="shared" si="39"/>
        <v>35.083135391923989</v>
      </c>
      <c r="CD18" s="7">
        <v>738500</v>
      </c>
      <c r="CE18" s="8">
        <f t="shared" si="40"/>
        <v>35.647626709573608</v>
      </c>
      <c r="CF18" s="7">
        <v>711250</v>
      </c>
      <c r="CG18" s="8">
        <f t="shared" si="41"/>
        <v>33.761867088607595</v>
      </c>
      <c r="CH18" s="7">
        <v>711250</v>
      </c>
      <c r="CI18" s="8">
        <f t="shared" si="42"/>
        <v>34.865196078431374</v>
      </c>
      <c r="CJ18" s="7">
        <v>711250</v>
      </c>
      <c r="CK18" s="8">
        <f t="shared" si="43"/>
        <v>35.254027261462205</v>
      </c>
      <c r="CL18" s="7">
        <v>712750</v>
      </c>
      <c r="CM18" s="8">
        <f t="shared" si="44"/>
        <v>34.335608189482137</v>
      </c>
      <c r="CN18" s="7">
        <v>744750</v>
      </c>
      <c r="CO18" s="8">
        <f t="shared" si="45"/>
        <v>34.842105263157897</v>
      </c>
      <c r="CP18" s="7">
        <v>756083.33333333337</v>
      </c>
      <c r="CQ18" s="8">
        <f t="shared" si="46"/>
        <v>34.47188449848025</v>
      </c>
      <c r="CR18" s="7">
        <v>738083.33333333337</v>
      </c>
      <c r="CS18" s="8">
        <f t="shared" si="47"/>
        <v>33.90888208269525</v>
      </c>
      <c r="CT18" s="7">
        <v>730083.33333333337</v>
      </c>
      <c r="CU18" s="8">
        <f t="shared" si="48"/>
        <v>32.641579731743668</v>
      </c>
      <c r="CV18" s="7">
        <v>700083.33333333337</v>
      </c>
      <c r="CW18" s="8">
        <f t="shared" si="49"/>
        <v>31.440868263473053</v>
      </c>
      <c r="CX18" s="7">
        <v>727083.33333333337</v>
      </c>
      <c r="CY18" s="8">
        <f t="shared" si="50"/>
        <v>32.999243570347964</v>
      </c>
      <c r="CZ18" s="7">
        <v>727083.33333333337</v>
      </c>
      <c r="DA18" s="8">
        <f t="shared" si="51"/>
        <v>32.45907738095238</v>
      </c>
      <c r="DB18" s="7">
        <v>725666.66666666663</v>
      </c>
      <c r="DC18" s="8">
        <f t="shared" si="52"/>
        <v>32.395833333333329</v>
      </c>
      <c r="DD18" s="7">
        <v>725666.66666666663</v>
      </c>
      <c r="DE18" s="8">
        <f t="shared" si="53"/>
        <v>32.204142011834321</v>
      </c>
      <c r="DF18" s="7">
        <v>727166.66666666663</v>
      </c>
      <c r="DG18" s="8">
        <f t="shared" si="54"/>
        <v>32.139963167587474</v>
      </c>
      <c r="DH18" s="7">
        <v>721833.33333333337</v>
      </c>
      <c r="DI18" s="8">
        <f t="shared" si="55"/>
        <v>31.717319663127064</v>
      </c>
      <c r="DJ18" s="7">
        <v>721833.33333333337</v>
      </c>
      <c r="DK18" s="8">
        <f t="shared" si="56"/>
        <v>31.49818181818182</v>
      </c>
      <c r="DL18" s="7">
        <v>721083.33333333337</v>
      </c>
      <c r="DM18" s="8">
        <f t="shared" si="57"/>
        <v>31.125899280575538</v>
      </c>
      <c r="DN18" s="7">
        <v>722666.66666666663</v>
      </c>
      <c r="DO18" s="8">
        <f t="shared" si="58"/>
        <v>31.239193083573486</v>
      </c>
      <c r="DP18" s="7">
        <v>714750</v>
      </c>
      <c r="DQ18" s="8">
        <f t="shared" si="59"/>
        <v>30.675965665236053</v>
      </c>
      <c r="DR18" s="7">
        <v>714750</v>
      </c>
      <c r="DS18" s="8">
        <f t="shared" si="60"/>
        <v>30.675965665236053</v>
      </c>
      <c r="DT18" s="7">
        <v>697500</v>
      </c>
      <c r="DU18" s="8">
        <f t="shared" si="61"/>
        <v>30.02152080344333</v>
      </c>
      <c r="DV18" s="7">
        <v>697500</v>
      </c>
      <c r="DW18" s="8">
        <f t="shared" si="62"/>
        <v>30.151296829971184</v>
      </c>
      <c r="DX18" s="7">
        <v>697500</v>
      </c>
      <c r="DY18" s="8">
        <f t="shared" si="63"/>
        <v>30.151296829971184</v>
      </c>
      <c r="DZ18" s="7">
        <v>698250</v>
      </c>
      <c r="EA18" s="8">
        <f t="shared" si="64"/>
        <v>30.183717579250722</v>
      </c>
      <c r="EB18" s="7">
        <v>698250</v>
      </c>
      <c r="EC18" s="8">
        <f t="shared" si="65"/>
        <v>29.818505338078289</v>
      </c>
      <c r="ED18" s="7">
        <v>701250</v>
      </c>
      <c r="EE18" s="8">
        <f t="shared" si="66"/>
        <v>30.313400576368878</v>
      </c>
      <c r="EF18" s="7">
        <v>692250</v>
      </c>
      <c r="EG18" s="8">
        <f t="shared" si="67"/>
        <v>29.881294964028775</v>
      </c>
      <c r="EH18" s="7">
        <v>684250</v>
      </c>
      <c r="EI18" s="8">
        <f t="shared" si="68"/>
        <v>29.53597122302158</v>
      </c>
      <c r="EJ18" s="7">
        <v>684250</v>
      </c>
      <c r="EK18" s="8">
        <f t="shared" si="69"/>
        <v>29.53597122302158</v>
      </c>
      <c r="EL18" s="7">
        <v>669250</v>
      </c>
      <c r="EM18" s="8">
        <f t="shared" si="70"/>
        <v>28.888489208633093</v>
      </c>
      <c r="EN18" s="7">
        <v>682750</v>
      </c>
      <c r="EO18" s="8">
        <f t="shared" si="71"/>
        <v>29.684782608695652</v>
      </c>
      <c r="EP18" s="7">
        <v>704666.66666666663</v>
      </c>
      <c r="EQ18" s="8">
        <f t="array" ref="EQ18">EP18/INDEX(Exch_rates,MATCH($A18,Exch_regions2,0),MATCH(EP$1,Exch_months2,0))</f>
        <v>29.943342776203966</v>
      </c>
      <c r="ER18" s="7">
        <v>704000</v>
      </c>
      <c r="ES18" s="8">
        <f t="array" ref="ES18">ER18/INDEX(Exch_rates,MATCH($A18,Exch_regions2,0),MATCH(ER$1,Exch_months2,0))</f>
        <v>33</v>
      </c>
      <c r="ET18" s="7">
        <v>704666.66666666663</v>
      </c>
      <c r="EU18" s="8">
        <f t="array" ref="EU18">ET18/INDEX(Exch_rates,MATCH($A18,Exch_regions2,0),MATCH(ET$1,Exch_months2,0))</f>
        <v>33.555555555555557</v>
      </c>
      <c r="EV18" s="7">
        <v>697166.66666666663</v>
      </c>
      <c r="EW18" s="8">
        <f t="array" ref="EW18">EV18/INDEX(Exch_rates,MATCH($A18,Exch_regions2,0),MATCH(EV$1,Exch_months2,0))</f>
        <v>31.689393939393938</v>
      </c>
      <c r="EX18" s="7">
        <v>707666.66666666663</v>
      </c>
      <c r="EY18" s="8">
        <f t="array" ref="EY18">EX18/INDEX(Exch_rates,MATCH($A18,Exch_regions2,0),MATCH(EX$1,Exch_months2,0))</f>
        <v>31.220588235294116</v>
      </c>
      <c r="EZ18" s="7">
        <v>707666.66666666663</v>
      </c>
      <c r="FA18" s="8">
        <f t="array" ref="FA18">EZ18/INDEX(Exch_rates,MATCH($A18,Exch_regions2,0),MATCH(EZ$1,Exch_months2,0))</f>
        <v>31.249080043569133</v>
      </c>
      <c r="FB18" s="7">
        <v>706416.66666666663</v>
      </c>
      <c r="FC18" s="8">
        <f t="array" ref="FC18">FB18/INDEX(Exch_rates,MATCH($A18,Exch_regions2,0),MATCH(FB$1,Exch_months2,0))</f>
        <v>31.257374631268434</v>
      </c>
      <c r="FD18" s="7">
        <v>766416.66666666663</v>
      </c>
      <c r="FE18" s="8">
        <f t="array" ref="FE18">FD18/INDEX(Exch_rates,MATCH($A18,Exch_regions2,0),MATCH(FD$1,Exch_months2,0))</f>
        <v>33.565693430656935</v>
      </c>
      <c r="FF18" s="7">
        <v>765083.33333333337</v>
      </c>
      <c r="FG18" s="8">
        <f t="array" ref="FG18">FF18/INDEX(Exch_rates,MATCH($A18,Exch_regions2,0),MATCH(FF$1,Exch_months2,0))</f>
        <v>33.704111600587375</v>
      </c>
      <c r="FH18" s="7">
        <v>762666.66666666663</v>
      </c>
      <c r="FI18" s="8">
        <f t="array" ref="FI18">FH18/INDEX(Exch_rates,MATCH($A18,Exch_regions2,0),MATCH(FH$1,Exch_months2,0))</f>
        <v>33.255813953488371</v>
      </c>
      <c r="FJ18" s="7">
        <v>794583.33333333337</v>
      </c>
      <c r="FK18" s="8">
        <f t="array" ref="FK18">FJ18/INDEX(Exch_rates,MATCH($A18,Exch_regions2,0),MATCH(FJ$1,Exch_months2,0))</f>
        <v>34.447254335260112</v>
      </c>
      <c r="FL18" s="7">
        <v>737000</v>
      </c>
      <c r="FM18" s="8">
        <f t="array" ref="FM18">FL18/INDEX(Exch_rates,MATCH($A18,Exch_regions2,0),MATCH(FL$1,Exch_months2,0))</f>
        <v>31.585714285714289</v>
      </c>
      <c r="FN18" s="7">
        <v>728666.66666666663</v>
      </c>
      <c r="FO18" s="8">
        <f t="array" ref="FO18">FN18/INDEX(Exch_rates,MATCH($A18,Exch_regions2,0),MATCH(FN$1,Exch_months2,0))</f>
        <v>31.250893495353822</v>
      </c>
      <c r="FP18" s="7">
        <v>779750</v>
      </c>
      <c r="FQ18" s="8">
        <f t="array" ref="FQ18">FP18/INDEX(Exch_rates,MATCH($A18,Exch_regions2,0),MATCH(FP$1,Exch_months2,0))</f>
        <v>32.993653032440058</v>
      </c>
      <c r="FR18" s="7">
        <v>770000</v>
      </c>
      <c r="FS18" s="8">
        <f t="array" ref="FS18">FR18/INDEX(Exch_rates,MATCH($A18,Exch_regions2,0),MATCH(FR$1,Exch_months2,0))</f>
        <v>32.172701949860723</v>
      </c>
      <c r="FT18" s="7">
        <v>762000</v>
      </c>
      <c r="FU18" s="8">
        <f t="array" ref="FU18">FT18/INDEX(Exch_rates,MATCH($A18,Exch_regions2,0),MATCH(FT$1,Exch_months2,0))</f>
        <v>31.75</v>
      </c>
      <c r="FV18" s="7">
        <v>786500</v>
      </c>
      <c r="FW18" s="8">
        <f t="array" ref="FW18">FV18/INDEX(Exch_rates,MATCH($A18,Exch_regions2,0),MATCH(FV$1,Exch_months2,0))</f>
        <v>32.770833333333336</v>
      </c>
      <c r="FX18" s="7">
        <v>739166.66666666663</v>
      </c>
      <c r="FY18" s="8">
        <f t="array" ref="FY18">FX18/INDEX(Exch_rates,MATCH($A18,Exch_regions2,0),MATCH(FX$1,Exch_months2,0))</f>
        <v>31.453900709219855</v>
      </c>
      <c r="FZ18" s="7">
        <v>754000</v>
      </c>
      <c r="GA18" s="8">
        <f t="array" ref="GA18">FZ18/INDEX(Exch_rates,MATCH($A18,Exch_regions2,0),MATCH(FZ$1,Exch_months2,0))</f>
        <v>31.581151832460733</v>
      </c>
      <c r="GB18" s="7">
        <v>774583.33333333337</v>
      </c>
      <c r="GC18" s="8">
        <f t="array" ref="GC18">GB18/INDEX(Exch_rates,MATCH($A18,Exch_regions2,0),MATCH(GB$1,Exch_months2,0))</f>
        <v>32.274305555555557</v>
      </c>
      <c r="GD18" s="7">
        <v>751000</v>
      </c>
      <c r="GE18" s="8">
        <f t="array" ref="GE18">GD18/INDEX(Exch_rates,MATCH($A18,Exch_regions2,0),MATCH(GD$1,Exch_months2,0))</f>
        <v>31.291666666666668</v>
      </c>
      <c r="GF18" s="7">
        <v>705750</v>
      </c>
      <c r="GG18" s="8">
        <f t="array" ref="GG18">GF18/INDEX(Exch_rates,MATCH($A18,Exch_regions2,0),MATCH(GF$1,Exch_months2,0))</f>
        <v>29.203448275862069</v>
      </c>
      <c r="GH18" s="7">
        <v>694666.66666666663</v>
      </c>
      <c r="GI18" s="8">
        <f t="array" ref="GI18">GH18/INDEX(Exch_rates,MATCH($A18,Exch_regions2,0),MATCH(GH$1,Exch_months2,0))</f>
        <v>28.547945205479451</v>
      </c>
      <c r="GJ18" s="7">
        <v>724916.66666666663</v>
      </c>
      <c r="GK18" s="8">
        <f t="array" ref="GK18">GJ18/INDEX(Exch_rates,MATCH($A18,Exch_regions2,0),MATCH(GJ$1,Exch_months2,0))</f>
        <v>29.791095890410958</v>
      </c>
      <c r="GL18" s="7">
        <v>735333.33333333337</v>
      </c>
      <c r="GM18" s="8">
        <f t="array" ref="GM18">GL18/INDEX(Exch_rates,MATCH($A18,Exch_regions2,0),MATCH(GL$1,Exch_months2,0))</f>
        <v>29.413333333333334</v>
      </c>
      <c r="GN18" s="7">
        <v>756916.66666666663</v>
      </c>
      <c r="GO18" s="8">
        <f t="array" ref="GO18">GN18/INDEX(Exch_rates,MATCH($A18,Exch_regions2,0),MATCH(GN$1,Exch_months2,0))</f>
        <v>30.276666666666664</v>
      </c>
      <c r="GP18" s="7">
        <v>777500</v>
      </c>
      <c r="GQ18" s="8">
        <f t="array" ref="GQ18">GP18/INDEX(Exch_rates,MATCH($A18,Exch_regions2,0),MATCH(GP$1,Exch_months2,0))</f>
        <v>31.308724832214768</v>
      </c>
      <c r="GR18" s="7">
        <v>798666.66666666663</v>
      </c>
      <c r="GS18" s="8">
        <f t="array" ref="GS18">GR18/INDEX(Exch_rates,MATCH($A18,Exch_regions2,0),MATCH(GR$1,Exch_months2,0))</f>
        <v>32.161073825503358</v>
      </c>
      <c r="GT18" s="7">
        <v>761833.33333333337</v>
      </c>
      <c r="GU18" s="8">
        <f t="array" ref="GU18">GT18/INDEX(Exch_rates,MATCH($A18,Exch_regions2,0),MATCH(GT$1,Exch_months2,0))</f>
        <v>30.473333333333336</v>
      </c>
      <c r="GV18" s="7">
        <v>731000</v>
      </c>
      <c r="GW18" s="8">
        <f t="array" ref="GW18">GV18/INDEX(Exch_rates,MATCH($A18,Exch_regions2,0),MATCH(GV$1,Exch_months2,0))</f>
        <v>29.24</v>
      </c>
      <c r="GX18" s="7">
        <v>695333.33333333337</v>
      </c>
      <c r="GY18" s="8">
        <f t="array" ref="GY18">GX18/INDEX(Exch_rates,MATCH($A18,Exch_regions2,0),MATCH(GX$1,Exch_months2,0))</f>
        <v>27.813333333333336</v>
      </c>
      <c r="GZ18" s="7">
        <v>717333.33333333337</v>
      </c>
      <c r="HA18" s="8">
        <f t="array" ref="HA18">GZ18/INDEX(Exch_rates,MATCH($A18,Exch_regions2,0),MATCH(GZ$1,Exch_months2,0))</f>
        <v>28.579017264276231</v>
      </c>
      <c r="HB18" s="7">
        <v>730083.33333333337</v>
      </c>
      <c r="HC18" s="8">
        <f t="array" ref="HC18">HB18/INDEX(Exch_rates,MATCH($A18,Exch_regions2,0),MATCH(HB$1,Exch_months2,0))</f>
        <v>29.203333333333333</v>
      </c>
      <c r="HD18" s="7">
        <v>712666.66666666663</v>
      </c>
      <c r="HE18" s="8">
        <f t="array" ref="HE18">HD18/INDEX(Exch_rates,MATCH($A18,Exch_regions2,0),MATCH(HD$1,Exch_months2,0))</f>
        <v>28.506666666666664</v>
      </c>
      <c r="HF18" s="7">
        <v>738083.33333333337</v>
      </c>
      <c r="HG18" s="8">
        <f t="array" ref="HG18">HF18/INDEX(Exch_rates,MATCH($A18,Exch_regions2,0),MATCH(HF$1,Exch_months2,0))</f>
        <v>29.523333333333333</v>
      </c>
      <c r="HH18" s="7">
        <v>677000</v>
      </c>
      <c r="HI18" s="8">
        <f t="array" ref="HI18">HH18/INDEX(Exch_rates,MATCH($A18,Exch_regions2,0),MATCH(HH$1,Exch_months2,0))</f>
        <v>27.08</v>
      </c>
      <c r="HJ18" s="7">
        <v>697500</v>
      </c>
      <c r="HK18" s="8">
        <f t="array" ref="HK18">HJ18/INDEX(Exch_rates,MATCH($A18,Exch_regions2,0),MATCH(HJ$1,Exch_months2,0))</f>
        <v>27.9</v>
      </c>
      <c r="HL18" s="7">
        <v>703083.33333333337</v>
      </c>
      <c r="HM18" s="8">
        <f t="array" ref="HM18">HL18/INDEX(Exch_rates,MATCH($A18,Exch_regions2,0),MATCH(HL$1,Exch_months2,0))</f>
        <v>28.123333333333335</v>
      </c>
      <c r="HN18" s="8">
        <v>683166.66666666663</v>
      </c>
      <c r="HO18" s="8">
        <f t="array" ref="HO18">HN18/INDEX(Exch_rates,MATCH($A18,Exch_regions2,0),MATCH(HN$1,Exch_months2,0))</f>
        <v>27.326666666666664</v>
      </c>
      <c r="HP18" s="8">
        <v>690333.33333333337</v>
      </c>
      <c r="HQ18" s="8">
        <f t="array" ref="HQ18">HP18/INDEX(Exch_rates,MATCH($A18,Exch_regions2,0),MATCH(HP$1,Exch_months2,0))</f>
        <v>27.521594684385384</v>
      </c>
      <c r="HR18" s="8">
        <v>675666.66666666663</v>
      </c>
      <c r="HS18" s="8">
        <f t="array" ref="HS18">HR18/INDEX(Exch_rates,MATCH($A18,Exch_regions2,0),MATCH(HR$1,Exch_months2,0))</f>
        <v>26.750247443088089</v>
      </c>
      <c r="HT18" s="8">
        <v>703273.33333333337</v>
      </c>
      <c r="HU18" s="8">
        <f t="array" ref="HU18">HT18/INDEX(Exch_rates,MATCH($A18,Exch_regions2,0),MATCH(HT$1,Exch_months2,0))</f>
        <v>27.651638269986897</v>
      </c>
      <c r="HV18" s="8">
        <v>725500</v>
      </c>
      <c r="HW18" s="8">
        <f t="array" ref="HW18">HV18/INDEX(Exch_rates,MATCH($A18,Exch_regions2,0),MATCH(HV$1,Exch_months2,0))</f>
        <v>28.685337726523887</v>
      </c>
      <c r="HX18" s="8">
        <v>682291.66666666663</v>
      </c>
      <c r="HY18" s="8">
        <f t="array" ref="HY18">HX18/INDEX(Exch_rates,MATCH($A18,Exch_regions2,0),MATCH(HX$1,Exch_months2,0))</f>
        <v>26.888341543513956</v>
      </c>
      <c r="HZ18" s="8">
        <v>670000</v>
      </c>
      <c r="IA18" s="8">
        <f t="array" ref="IA18">HZ18/INDEX(Exch_rates,MATCH($A18,Exch_regions2,0),MATCH(HZ$1,Exch_months2,0))</f>
        <v>25.935483870967744</v>
      </c>
      <c r="IB18" s="8">
        <v>692750</v>
      </c>
      <c r="IC18" s="8">
        <f t="array" ref="IC18">IB18/INDEX(Exch_rates,MATCH($A18,Exch_regions2,0),MATCH(IB$1,Exch_months2,0))</f>
        <v>26.902912621359224</v>
      </c>
      <c r="ID18" s="8">
        <v>652483.33333333337</v>
      </c>
      <c r="IE18" s="8">
        <f t="array" ref="IE18">ID18/INDEX(Exch_rates,MATCH($A18,Exch_regions2,0),MATCH(ID$1,Exch_months2,0))</f>
        <v>25.095512820512823</v>
      </c>
      <c r="IF18" s="8">
        <v>681646.66666666663</v>
      </c>
      <c r="IG18" s="8">
        <f t="array" ref="IG18">IF18/INDEX(Exch_rates,MATCH($A18,Exch_regions2,0),MATCH(IF$1,Exch_months2,0))</f>
        <v>26.091738437001592</v>
      </c>
      <c r="IH18" s="8">
        <v>720850</v>
      </c>
      <c r="II18" s="8">
        <f t="array" ref="II18">IH18/INDEX(Exch_rates,MATCH($A18,Exch_regions2,0),MATCH(IH$1,Exch_months2,0))</f>
        <v>27.867912371134018</v>
      </c>
      <c r="IJ18" s="8">
        <v>746333.33333333337</v>
      </c>
      <c r="IK18" s="8">
        <f t="array" ref="IK18">IJ18/INDEX(Exch_rates,MATCH($A18,Exch_regions2,0),MATCH(IJ$1,Exch_months2,0))</f>
        <v>28.522292993630572</v>
      </c>
      <c r="IL18" s="8">
        <v>812800</v>
      </c>
      <c r="IM18" s="8">
        <f t="array" ref="IM18">IL18/INDEX(Exch_rates,MATCH($A18,Exch_regions2,0),MATCH(IL$1,Exch_months2,0))</f>
        <v>31.261538461538461</v>
      </c>
      <c r="IN18" s="8">
        <v>799500</v>
      </c>
      <c r="IO18" s="8">
        <f t="array" ref="IO18">IN18/INDEX(Exch_rates,MATCH($A18,Exch_regions2,0),MATCH(IN$1,Exch_months2,0))</f>
        <v>30.75</v>
      </c>
      <c r="IP18" s="8">
        <v>809200</v>
      </c>
      <c r="IQ18" s="8">
        <f t="array" ref="IQ18">IP18/INDEX(Exch_rates,MATCH($A18,Exch_regions2,0),MATCH(IP$1,Exch_months2,0))</f>
        <v>31.123076923076923</v>
      </c>
      <c r="IR18" s="8">
        <v>793208.33333333337</v>
      </c>
      <c r="IS18" s="8">
        <f t="array" ref="IS18">IR18/INDEX(Exch_rates,MATCH($A18,Exch_regions2,0),MATCH(IR$1,Exch_months2,0))</f>
        <v>30.121835443037977</v>
      </c>
      <c r="IT18" s="8">
        <v>815000</v>
      </c>
      <c r="IU18" s="8">
        <f t="array" ref="IU18">IT18/INDEX(Exch_rates,MATCH($A18,Exch_regions2,0),MATCH(IT$1,Exch_months2,0))</f>
        <v>30.949367088607595</v>
      </c>
      <c r="IV18" s="34">
        <v>842200</v>
      </c>
      <c r="IW18" s="8">
        <f t="array" ref="IW18">IV18/INDEX(Exch_rates,MATCH($A18,Exch_regions2,0),MATCH(IV$1,Exch_months2,0))</f>
        <v>31.001226993865028</v>
      </c>
      <c r="IX18" s="8">
        <v>850500</v>
      </c>
      <c r="IY18" s="8">
        <f t="array" ref="IY18">IX18/INDEX(Exch_rates,MATCH($A18,Exch_regions2,0),MATCH(IX$1,Exch_months2,0))</f>
        <v>32.043956043956044</v>
      </c>
      <c r="IZ18" s="8">
        <v>875166.66666666663</v>
      </c>
      <c r="JA18" s="8">
        <f t="array" ref="JA18">IZ18/INDEX(Exch_rates,MATCH($A18,Exch_regions2,0),MATCH(IZ$1,Exch_months2,0))</f>
        <v>33.025157232704402</v>
      </c>
      <c r="JB18" s="8">
        <v>864680</v>
      </c>
      <c r="JC18" s="8">
        <f t="array" ref="JC18">JB18/INDEX(Exch_rates,MATCH($A18,Exch_regions2,0),MATCH(JB$1,Exch_months2,0))</f>
        <v>32.547553324968632</v>
      </c>
      <c r="JD18" s="8">
        <v>838166.66666666663</v>
      </c>
      <c r="JE18" s="8">
        <f t="array" ref="JE18">JD18/INDEX(Exch_rates,MATCH($A18,Exch_regions2,0),MATCH(JD$1,Exch_months2,0))</f>
        <v>31.432035800895022</v>
      </c>
      <c r="JF18" s="8">
        <v>880866.66666666663</v>
      </c>
      <c r="JG18" s="8">
        <f t="array" ref="JG18">JF18/INDEX(Exch_rates,MATCH($A18,Exch_regions2,0),MATCH(JF$1,Exch_months2,0))</f>
        <v>33.115288220551378</v>
      </c>
      <c r="JH18" s="8">
        <v>687916.66666666663</v>
      </c>
      <c r="JI18" s="8">
        <f t="array" ref="JI18">JH18/INDEX(Exch_rates,MATCH($A18,Exch_regions2,0),MATCH(JH$1,Exch_months2,0))</f>
        <v>26.189720812182738</v>
      </c>
      <c r="JJ18" s="8">
        <v>857541.66666666663</v>
      </c>
      <c r="JK18" s="8">
        <f t="array" ref="JK18">JJ18/INDEX(Exch_rates,MATCH($A18,Exch_regions2,0),MATCH(JJ$1,Exch_months2,0))</f>
        <v>31.7608024691358</v>
      </c>
      <c r="JL18" s="8">
        <v>893500</v>
      </c>
      <c r="JM18" s="8">
        <f t="array" ref="JM18">JL18/INDEX(Exch_rates,MATCH($A18,Exch_regions2,0),MATCH(JL$1,Exch_months2,0))</f>
        <v>32.97047970479705</v>
      </c>
      <c r="JN18" s="8">
        <v>731350</v>
      </c>
      <c r="JO18" s="8">
        <f t="array" ref="JO18">JN18/INDEX(Exch_rates,MATCH($A18,Exch_regions2,0),MATCH(JN$1,Exch_months2,0))</f>
        <v>26.940692534381139</v>
      </c>
      <c r="JP18" s="8">
        <v>750833.33333333337</v>
      </c>
      <c r="JQ18" s="8">
        <f t="array" ref="JQ18">JP18/INDEX(Exch_rates,MATCH($A18,Exch_regions2,0),MATCH(JP$1,Exch_months2,0))</f>
        <v>27.808641975308642</v>
      </c>
      <c r="JR18" s="8">
        <v>728500</v>
      </c>
      <c r="JS18" s="8">
        <f t="array" ref="JS18">JR18/INDEX(Exch_rates,MATCH($A18,Exch_regions2,0),MATCH(JR$1,Exch_months2,0))</f>
        <v>26.981481481481481</v>
      </c>
      <c r="JT18" s="8">
        <v>757800</v>
      </c>
      <c r="JU18" s="8">
        <f t="array" ref="JU18">JT18/INDEX(Exch_rates,MATCH($A18,Exch_regions2,0),MATCH(JT$1,Exch_months2,0))</f>
        <v>28.066666666666666</v>
      </c>
      <c r="JV18" s="8">
        <v>790083.33333333337</v>
      </c>
      <c r="JW18" s="8">
        <f t="array" ref="JW18">JV18/INDEX(Exch_rates,MATCH($A18,Exch_regions2,0),MATCH(JV$1,Exch_months2,0))</f>
        <v>29.262345679012348</v>
      </c>
      <c r="JX18" s="8">
        <v>781000</v>
      </c>
      <c r="JY18" s="8">
        <f t="array" ref="JY18">JX18/INDEX(Exch_rates,MATCH($A18,Exch_regions2,0),MATCH(JX$1,Exch_months2,0))</f>
        <v>28.925925925925927</v>
      </c>
      <c r="JZ18" s="8">
        <v>777110.66666666663</v>
      </c>
      <c r="KA18" s="8">
        <f t="array" ref="KA18">JZ18/INDEX(Exch_rates,MATCH($A18,Exch_regions2,0),MATCH(JZ$1,Exch_months2,0))</f>
        <v>28.605300613496929</v>
      </c>
      <c r="KB18" s="8">
        <v>773250</v>
      </c>
      <c r="KC18" s="8">
        <f t="array" ref="KC18">KB18/INDEX(Exch_rates,MATCH($A18,Exch_regions2,0),MATCH(KB$1,Exch_months2,0))</f>
        <v>28.638888888888889</v>
      </c>
      <c r="KD18" s="8">
        <v>774766.66666666663</v>
      </c>
      <c r="KE18" s="8">
        <f t="array" ref="KE18">KD18/INDEX(Exch_rates,MATCH($A18,Exch_regions2,0),MATCH(KD$1,Exch_months2,0))</f>
        <v>28.004289259982166</v>
      </c>
      <c r="KF18" s="8">
        <v>826833.33333333337</v>
      </c>
      <c r="KG18" s="8">
        <f t="array" ref="KG18">KF18/INDEX(Exch_rates,MATCH($A18,Exch_regions2,0),MATCH(KF$1,Exch_months2,0))</f>
        <v>30.066666666666666</v>
      </c>
      <c r="KH18" s="8">
        <v>833500</v>
      </c>
      <c r="KI18" s="8">
        <f t="array" ref="KI18">KH18/INDEX(Exch_rates,MATCH($A18,Exch_regions2,0),MATCH(KH$1,Exch_months2,0))</f>
        <v>29.767857142857142</v>
      </c>
      <c r="KJ18" s="8">
        <v>792083.33333333337</v>
      </c>
      <c r="KK18" s="8">
        <f t="array" ref="KK18">KJ18/INDEX(Exch_rates,MATCH($A18,Exch_regions2,0),MATCH(KJ$1,Exch_months2,0))</f>
        <v>28.288690476190478</v>
      </c>
      <c r="KL18" s="8">
        <v>789566.66666666663</v>
      </c>
      <c r="KM18" s="8">
        <f t="array" ref="KM18">KL18/INDEX(Exch_rates,MATCH($A18,Exch_regions2,0),MATCH(KL$1,Exch_months2,0))</f>
        <v>28.012724993495588</v>
      </c>
      <c r="KN18" s="8">
        <v>812900</v>
      </c>
      <c r="KO18" s="8">
        <f t="array" ref="KO18">KN18/INDEX(Exch_rates,MATCH($A18,Exch_regions2,0),MATCH(KN$1,Exch_months2,0))</f>
        <v>28.946337641989818</v>
      </c>
      <c r="KP18" s="8">
        <v>822186.66666666663</v>
      </c>
      <c r="KQ18" s="8">
        <f t="array" ref="KQ18">KP18/INDEX(Exch_rates,MATCH($A18,Exch_regions2,0),MATCH(KP$1,Exch_months2,0))</f>
        <v>29.190750076924896</v>
      </c>
      <c r="KR18" s="8">
        <v>843166.66666666663</v>
      </c>
      <c r="KS18" s="8">
        <f t="array" ref="KS18">KR18/INDEX(Exch_rates,MATCH($A18,Exch_regions2,0),MATCH(KR$1,Exch_months2,0))</f>
        <v>30.158332737201039</v>
      </c>
      <c r="KT18" s="8">
        <v>894333.33333333337</v>
      </c>
      <c r="KU18" s="8">
        <f t="array" ref="KU18">KT18/INDEX(Exch_rates,MATCH($A18,Exch_regions2,0),MATCH(KT$1,Exch_months2,0))</f>
        <v>32.326080146509554</v>
      </c>
      <c r="KV18" s="8">
        <v>895450</v>
      </c>
      <c r="KW18" s="8">
        <f t="array" ref="KW18">KV18/INDEX(Exch_rates,MATCH($A18,Exch_regions2,0),MATCH(KV$1,Exch_months2,0))</f>
        <v>32.483856925197706</v>
      </c>
      <c r="KX18" s="8">
        <v>868416.66666666663</v>
      </c>
      <c r="KY18" s="8">
        <f t="array" ref="KY18">KX18/INDEX(Exch_rates,MATCH($A18,Exch_regions2,0),MATCH(KX$1,Exch_months2,0))</f>
        <v>31.578787878787878</v>
      </c>
      <c r="KZ18" s="8">
        <v>865100</v>
      </c>
      <c r="LA18" s="8">
        <f t="array" ref="LA18">KZ18/INDEX(Exch_rates,MATCH($A18,Exch_regions2,0),MATCH(KZ$1,Exch_months2,0))</f>
        <v>31.118705035971225</v>
      </c>
      <c r="LB18" s="8">
        <v>887333.33333333337</v>
      </c>
      <c r="LC18" s="8">
        <f t="array" ref="LC18">LB18/INDEX(Exch_rates,MATCH($A18,Exch_regions2,0),MATCH(LB$1,Exch_months2,0))</f>
        <v>32.051050508699056</v>
      </c>
      <c r="LD18" s="8">
        <v>818666.66666666663</v>
      </c>
      <c r="LE18" s="8">
        <f t="array" ref="LE18">LD18/INDEX(Exch_rates,MATCH($A18,Exch_regions2,0),MATCH(LD$1,Exch_months2,0))</f>
        <v>28.962947239321682</v>
      </c>
      <c r="LF18" s="8">
        <v>836833.33333333337</v>
      </c>
      <c r="LG18" s="8">
        <f t="shared" si="72"/>
        <v>29.605651076676338</v>
      </c>
      <c r="LH18" s="8">
        <v>850100</v>
      </c>
      <c r="LI18" s="8">
        <f>LH18/INDEX(Exch_Rate_Data1,MATCH('Non-Food Items CMB'!$A18,Exch_regions1,0),MATCH('Non-Food Items CMB'!LH$1,exch_month4,0))</f>
        <v>29.828070175438597</v>
      </c>
      <c r="LJ18" s="41">
        <v>705333.33333333337</v>
      </c>
      <c r="LK18" s="8">
        <f>LJ18/INDEX(exch_Rate_Data2,MATCH('Non-Food Items CMB'!$A18,Exch_regions1,0),MATCH('Non-Food Items CMB'!LJ$1,exch_month5,0))</f>
        <v>24.748538011695906</v>
      </c>
      <c r="LL18" s="8">
        <v>715583.33333333337</v>
      </c>
      <c r="LM18" s="8">
        <f>LL18/INDEX(exch_Rate_Data3,MATCH('Non-Food Items CMB'!$A18,Exch_regions1,0),MATCH('Non-Food Items CMB'!LL$1,exch_month6,0))</f>
        <v>25.108187134502927</v>
      </c>
      <c r="LN18" s="41">
        <v>732966.66666666663</v>
      </c>
      <c r="LO18" s="7">
        <f>LN18/INDEX(Exchange_rate4,MATCH('Non-Food Items CMB'!$A18,Exch_regions1,0),MATCH('Non-Food Items CMB'!LN$1,exch_month7,0))</f>
        <v>25.718128654970759</v>
      </c>
      <c r="LP18" s="7">
        <v>828166.66666666663</v>
      </c>
      <c r="LQ18" s="7">
        <f>LP18/INDEX(Exchange_rate5,MATCH('Non-Food Items CMB'!$A18,Exch_regions1,0),MATCH('Non-Food Items CMB'!LP$1,exch_month8,0))</f>
        <v>29.058479532163741</v>
      </c>
      <c r="LR18" s="7">
        <v>770533.33333333337</v>
      </c>
      <c r="LS18" s="7">
        <f>LR18/INDEX(Exchange_rate6,MATCH('Non-Food Items CMB'!$A18,Exch_regions1,0),MATCH('Non-Food Items CMB'!LR$1,exch_month9,0))</f>
        <v>27.036257309941522</v>
      </c>
      <c r="LT18" s="7">
        <v>782666.66666666663</v>
      </c>
      <c r="LU18" s="7">
        <f>LT18/INDEX(Exchange_rate7,MATCH('Non-Food Items CMB'!$A18,Exch_regions1,0),MATCH('Non-Food Items CMB'!LT$1,exch_month10,0))</f>
        <v>27.786982248520708</v>
      </c>
      <c r="LV18" s="7">
        <v>763666.66666666663</v>
      </c>
      <c r="LW18" s="7">
        <f>LV18/INDEX(exchange_rates8,MATCH('Non-Food Items CMB'!$A18,Exch_regions1,0),MATCH('Non-Food Items CMB'!LV$1,exch_month11,0))</f>
        <v>26.82669789227166</v>
      </c>
      <c r="LX18" s="7">
        <v>750166.66666666663</v>
      </c>
      <c r="LY18" s="7">
        <f>LX18/INDEX(exchange_rates9,MATCH('Non-Food Items CMB'!$A18,Exch_regions1,0),MATCH('Non-Food Items CMB'!LX$1,exch_month12,0))</f>
        <v>26.482701812191102</v>
      </c>
      <c r="LZ18" s="7">
        <v>781458.33333333337</v>
      </c>
      <c r="MA18" s="7">
        <f>LZ18/INDEX(exchange_rates10,MATCH('Non-Food Items CMB'!$A18,Exch_regions1,0),MATCH('Non-Food Items CMB'!LZ$1,exch_month13,0))</f>
        <v>27.133969907407408</v>
      </c>
      <c r="MB18" s="7">
        <v>762074</v>
      </c>
      <c r="MC18" s="7">
        <f>MB18/INDEX(exchange_rates11,MATCH('Non-Food Items CMB'!$A18,Exch_regions1,0),MATCH('Non-Food Items CMB'!MB$1,exch_month14,0))</f>
        <v>26.458759128311364</v>
      </c>
      <c r="MD18" s="7">
        <v>737900</v>
      </c>
      <c r="ME18" s="7">
        <f>MD18/INDEX(exchange_rates12,MATCH('Non-Food Items CMB'!$A18,Exch_regions1,0),MATCH('Non-Food Items CMB'!MD$1,exch_month15,0))</f>
        <v>25.591907514450867</v>
      </c>
      <c r="MF18" s="7">
        <v>756250</v>
      </c>
      <c r="MG18" s="7">
        <f>MF18/INDEX(exchange_rates13,MATCH('Non-Food Items CMB'!$A18,Exch_regions1,0),MATCH('Non-Food Items CMB'!MF$1,exch_month16,0))</f>
        <v>26.228323699421967</v>
      </c>
      <c r="MH18" s="7">
        <v>840516.66666666663</v>
      </c>
      <c r="MI18" s="7">
        <f>MH18/INDEX(exchange_rates14,MATCH('Non-Food Items CMB'!$A18,Exch_regions1,0),MATCH('Non-Food Items CMB'!MH$1,exch_month17,0))</f>
        <v>28.784817351598171</v>
      </c>
      <c r="MJ18" s="7">
        <v>857773.33333333337</v>
      </c>
      <c r="MK18" s="7">
        <f>MJ18/INDEX(exchange_rates15,MATCH('Non-Food Items CMB'!$A18,Exch_regions1,0),MATCH('Non-Food Items CMB'!MJ$1,exch_month18,0))</f>
        <v>29.242272727272731</v>
      </c>
      <c r="ML18" s="7">
        <v>859841.66666666663</v>
      </c>
      <c r="MM18" s="7">
        <f>ML18/INDEX(exchange_rates16,MATCH('Non-Food Items CMB'!$A18,Exch_regions1,0),MATCH('Non-Food Items CMB'!ML$1,exch_month19,0))</f>
        <v>28.637524285317788</v>
      </c>
      <c r="MN18" s="7">
        <v>849750</v>
      </c>
      <c r="MO18" s="7">
        <f>MN18/INDEX(exchange_rates17,MATCH('Non-Food Items CMB'!$A18,Exch_regions1,0),MATCH('Non-Food Items CMB'!MN$1,exch_month20,0))</f>
        <v>27.97530864197531</v>
      </c>
      <c r="MP18" s="7">
        <v>820766.66666666663</v>
      </c>
      <c r="MQ18" s="7">
        <f>MP18/INDEX(exchange_rates18,MATCH('Non-Food Items CMB'!$A18,Exch_regions1,0),MATCH('Non-Food Items CMB'!MP$1,exch_month21,0))</f>
        <v>27.635241301907968</v>
      </c>
      <c r="MR18" s="7">
        <v>826666.66666666663</v>
      </c>
      <c r="MS18" s="7">
        <f>MR18/INDEX(exchange_rates19,MATCH('Non-Food Items CMB'!$A18,Exch_regions1,0),MATCH('Non-Food Items CMB'!MR$1,exch_month22,0))</f>
        <v>26.810810810810811</v>
      </c>
      <c r="MT18" s="40">
        <f t="shared" si="73"/>
        <v>805406.66666666663</v>
      </c>
      <c r="MU18" s="40">
        <f t="shared" si="73"/>
        <v>29.824966990741594</v>
      </c>
      <c r="MW18" s="6"/>
      <c r="MX18" s="37"/>
    </row>
    <row r="19" spans="1:362" ht="14.5" x14ac:dyDescent="0.35">
      <c r="A19" s="14" t="s">
        <v>15</v>
      </c>
      <c r="B19" s="7">
        <v>498500</v>
      </c>
      <c r="C19" s="8">
        <f t="shared" si="0"/>
        <v>16.080645161290324</v>
      </c>
      <c r="D19" s="7">
        <v>555500</v>
      </c>
      <c r="E19" s="8">
        <f t="shared" si="1"/>
        <v>18.672268907563026</v>
      </c>
      <c r="F19" s="7">
        <v>555500</v>
      </c>
      <c r="G19" s="8">
        <f t="shared" si="2"/>
        <v>17.919354838709676</v>
      </c>
      <c r="H19" s="7">
        <v>567125</v>
      </c>
      <c r="I19" s="8">
        <f t="shared" si="3"/>
        <v>17.585271317829456</v>
      </c>
      <c r="J19" s="7">
        <v>565250</v>
      </c>
      <c r="K19" s="8">
        <f t="shared" si="4"/>
        <v>17.128787878787879</v>
      </c>
      <c r="L19" s="7">
        <v>578000</v>
      </c>
      <c r="M19" s="8">
        <f t="shared" si="5"/>
        <v>17.581749049429657</v>
      </c>
      <c r="N19" s="7">
        <v>645500</v>
      </c>
      <c r="O19" s="8">
        <f t="shared" si="6"/>
        <v>20.171875</v>
      </c>
      <c r="P19" s="7">
        <v>604500</v>
      </c>
      <c r="Q19" s="8">
        <f t="shared" si="7"/>
        <v>19.039370078740159</v>
      </c>
      <c r="R19" s="7">
        <v>638500</v>
      </c>
      <c r="S19" s="8">
        <f t="shared" si="8"/>
        <v>20.269841269841269</v>
      </c>
      <c r="T19" s="7">
        <v>590500</v>
      </c>
      <c r="U19" s="8">
        <f t="shared" si="9"/>
        <v>19.360655737704917</v>
      </c>
      <c r="V19" s="7">
        <v>637250</v>
      </c>
      <c r="W19" s="8">
        <f t="shared" si="10"/>
        <v>24.047169811320753</v>
      </c>
      <c r="X19" s="7">
        <v>629000</v>
      </c>
      <c r="Y19" s="8">
        <f t="shared" si="11"/>
        <v>24.666666666666668</v>
      </c>
      <c r="Z19" s="7">
        <v>626000</v>
      </c>
      <c r="AA19" s="8">
        <f t="shared" si="12"/>
        <v>24.915422885572138</v>
      </c>
      <c r="AB19" s="7">
        <v>626000</v>
      </c>
      <c r="AC19" s="8">
        <f t="shared" si="13"/>
        <v>25.165829145728644</v>
      </c>
      <c r="AD19" s="7">
        <v>615500</v>
      </c>
      <c r="AE19" s="8">
        <f t="shared" si="14"/>
        <v>25.512953367875646</v>
      </c>
      <c r="AF19" s="7">
        <v>624500</v>
      </c>
      <c r="AG19" s="8">
        <f t="shared" si="15"/>
        <v>27.152173913043477</v>
      </c>
      <c r="AH19" s="7">
        <v>624500</v>
      </c>
      <c r="AI19" s="8">
        <f t="shared" si="16"/>
        <v>26.86021505376344</v>
      </c>
      <c r="AJ19" s="7">
        <v>582500</v>
      </c>
      <c r="AK19" s="8">
        <f t="shared" si="17"/>
        <v>25.326086956521738</v>
      </c>
      <c r="AL19" s="7">
        <v>570500</v>
      </c>
      <c r="AM19" s="8">
        <f t="shared" si="18"/>
        <v>24.537634408602152</v>
      </c>
      <c r="AN19" s="7">
        <v>585500</v>
      </c>
      <c r="AO19" s="8">
        <f t="shared" si="19"/>
        <v>25.456521739130434</v>
      </c>
      <c r="AP19" s="7">
        <v>578000</v>
      </c>
      <c r="AQ19" s="8">
        <f t="shared" si="20"/>
        <v>24.595744680851062</v>
      </c>
      <c r="AR19" s="7">
        <v>557000</v>
      </c>
      <c r="AS19" s="8">
        <f t="shared" si="21"/>
        <v>23.502109704641349</v>
      </c>
      <c r="AT19" s="7">
        <v>587000</v>
      </c>
      <c r="AU19" s="8">
        <f t="shared" si="22"/>
        <v>24.382139148494289</v>
      </c>
      <c r="AV19" s="7">
        <v>550700</v>
      </c>
      <c r="AW19" s="8">
        <f t="shared" si="23"/>
        <v>22.746798843453117</v>
      </c>
      <c r="AX19" s="7">
        <v>577500</v>
      </c>
      <c r="AY19" s="8">
        <f t="shared" si="24"/>
        <v>26.25</v>
      </c>
      <c r="AZ19" s="7">
        <v>570750</v>
      </c>
      <c r="BA19" s="8">
        <f t="shared" si="25"/>
        <v>30.039473684210527</v>
      </c>
      <c r="BB19" s="7">
        <v>568500</v>
      </c>
      <c r="BC19" s="8">
        <f t="shared" si="26"/>
        <v>31.583333333333332</v>
      </c>
      <c r="BD19" s="7">
        <v>567000</v>
      </c>
      <c r="BE19" s="8">
        <f t="shared" si="27"/>
        <v>30.815217391304348</v>
      </c>
      <c r="BF19" s="7">
        <v>598500</v>
      </c>
      <c r="BG19" s="8">
        <f t="shared" si="28"/>
        <v>32.242424242424242</v>
      </c>
      <c r="BH19" s="7">
        <v>604500</v>
      </c>
      <c r="BI19" s="8">
        <f t="shared" si="29"/>
        <v>31.649214659685864</v>
      </c>
      <c r="BJ19" s="7">
        <v>601500</v>
      </c>
      <c r="BK19" s="8">
        <f t="shared" si="30"/>
        <v>30.846153846153847</v>
      </c>
      <c r="BL19" s="7">
        <v>603000</v>
      </c>
      <c r="BM19" s="8">
        <f t="shared" si="31"/>
        <v>30.923076923076923</v>
      </c>
      <c r="BN19" s="7">
        <v>604125</v>
      </c>
      <c r="BO19" s="8">
        <f t="shared" si="32"/>
        <v>30.206250000000001</v>
      </c>
      <c r="BP19" s="7">
        <v>599000</v>
      </c>
      <c r="BQ19" s="8">
        <f t="shared" si="33"/>
        <v>27.603686635944701</v>
      </c>
      <c r="BR19" s="7">
        <v>633000</v>
      </c>
      <c r="BS19" s="8">
        <f t="shared" si="34"/>
        <v>29.170506912442395</v>
      </c>
      <c r="BT19" s="7">
        <v>604500</v>
      </c>
      <c r="BU19" s="8">
        <f t="shared" si="35"/>
        <v>28.785714285714285</v>
      </c>
      <c r="BV19" s="7">
        <v>604500</v>
      </c>
      <c r="BW19" s="8">
        <f t="shared" si="36"/>
        <v>28.785714285714285</v>
      </c>
      <c r="BX19" s="7">
        <v>601500</v>
      </c>
      <c r="BY19" s="8">
        <f t="shared" si="37"/>
        <v>29.703703703703702</v>
      </c>
      <c r="BZ19" s="7">
        <v>600500</v>
      </c>
      <c r="CA19" s="8">
        <f t="shared" si="38"/>
        <v>30.794871794871796</v>
      </c>
      <c r="CB19" s="7">
        <v>612500</v>
      </c>
      <c r="CC19" s="8">
        <f t="shared" si="39"/>
        <v>30.625</v>
      </c>
      <c r="CD19" s="7">
        <v>600500</v>
      </c>
      <c r="CE19" s="8">
        <f t="shared" si="40"/>
        <v>28.325471698113208</v>
      </c>
      <c r="CF19" s="7">
        <v>578750</v>
      </c>
      <c r="CG19" s="8">
        <f t="shared" si="41"/>
        <v>26.426940639269407</v>
      </c>
      <c r="CH19" s="7">
        <v>599000</v>
      </c>
      <c r="CI19" s="8">
        <f t="shared" si="42"/>
        <v>27.86046511627907</v>
      </c>
      <c r="CJ19" s="7">
        <v>599000</v>
      </c>
      <c r="CK19" s="8">
        <f t="shared" si="43"/>
        <v>28.355029585798817</v>
      </c>
      <c r="CL19" s="7">
        <v>619000</v>
      </c>
      <c r="CM19" s="8">
        <f t="shared" si="44"/>
        <v>29.19811320754717</v>
      </c>
      <c r="CN19" s="7">
        <v>762250</v>
      </c>
      <c r="CO19" s="8">
        <f t="shared" si="45"/>
        <v>35.453488372093027</v>
      </c>
      <c r="CP19" s="7">
        <v>762250</v>
      </c>
      <c r="CQ19" s="8">
        <f t="shared" si="46"/>
        <v>35.453488372093027</v>
      </c>
      <c r="CR19" s="7">
        <v>750750</v>
      </c>
      <c r="CS19" s="8">
        <f t="shared" si="47"/>
        <v>34.125</v>
      </c>
      <c r="CT19" s="7">
        <v>765750</v>
      </c>
      <c r="CU19" s="8">
        <f t="shared" si="48"/>
        <v>34.033333333333331</v>
      </c>
      <c r="CV19" s="7">
        <v>747750</v>
      </c>
      <c r="CW19" s="8">
        <f t="shared" si="49"/>
        <v>34.779069767441861</v>
      </c>
      <c r="CX19" s="7">
        <v>747750</v>
      </c>
      <c r="CY19" s="8">
        <f t="shared" si="50"/>
        <v>33.988636363636367</v>
      </c>
      <c r="CZ19" s="7">
        <v>762750</v>
      </c>
      <c r="DA19" s="8">
        <f t="shared" si="51"/>
        <v>34.670454545454547</v>
      </c>
      <c r="DB19" s="7">
        <v>720000</v>
      </c>
      <c r="DC19" s="8">
        <f t="shared" si="52"/>
        <v>32</v>
      </c>
      <c r="DD19" s="7">
        <v>720000</v>
      </c>
      <c r="DE19" s="8">
        <f t="shared" si="53"/>
        <v>32</v>
      </c>
      <c r="DF19" s="7">
        <v>751500</v>
      </c>
      <c r="DG19" s="8">
        <f t="shared" si="54"/>
        <v>33.4</v>
      </c>
      <c r="DH19" s="7">
        <v>733500</v>
      </c>
      <c r="DI19" s="8">
        <f t="shared" si="55"/>
        <v>32.6</v>
      </c>
      <c r="DJ19" s="7">
        <v>733500</v>
      </c>
      <c r="DK19" s="8">
        <f t="shared" si="56"/>
        <v>32.6</v>
      </c>
      <c r="DL19" s="7">
        <v>747750</v>
      </c>
      <c r="DM19" s="8">
        <f t="shared" si="57"/>
        <v>33.233333333333334</v>
      </c>
      <c r="DN19" s="7">
        <v>747000</v>
      </c>
      <c r="DO19" s="8">
        <f t="shared" si="58"/>
        <v>33.200000000000003</v>
      </c>
      <c r="DP19" s="7">
        <v>760500</v>
      </c>
      <c r="DQ19" s="8">
        <f t="shared" si="59"/>
        <v>33.799999999999997</v>
      </c>
      <c r="DR19" s="7">
        <v>745500</v>
      </c>
      <c r="DS19" s="8">
        <f t="shared" si="60"/>
        <v>33.133333333333333</v>
      </c>
      <c r="DT19" s="7">
        <v>743250</v>
      </c>
      <c r="DU19" s="8">
        <f t="shared" si="61"/>
        <v>32.315217391304351</v>
      </c>
      <c r="DV19" s="7">
        <v>743250</v>
      </c>
      <c r="DW19" s="8">
        <f t="shared" si="62"/>
        <v>32.315217391304351</v>
      </c>
      <c r="DX19" s="7">
        <v>743250</v>
      </c>
      <c r="DY19" s="8">
        <f t="shared" si="63"/>
        <v>32.315217391304351</v>
      </c>
      <c r="DZ19" s="7">
        <v>744000</v>
      </c>
      <c r="EA19" s="8">
        <f t="shared" si="64"/>
        <v>31.659574468085108</v>
      </c>
      <c r="EB19" s="7">
        <v>744000</v>
      </c>
      <c r="EC19" s="8">
        <f t="shared" si="65"/>
        <v>32.347826086956523</v>
      </c>
      <c r="ED19" s="7">
        <v>747000</v>
      </c>
      <c r="EE19" s="8">
        <f t="shared" si="66"/>
        <v>31.125</v>
      </c>
      <c r="EF19" s="7">
        <v>747000</v>
      </c>
      <c r="EG19" s="8">
        <f t="shared" si="67"/>
        <v>31.125</v>
      </c>
      <c r="EH19" s="7">
        <v>744000</v>
      </c>
      <c r="EI19" s="8">
        <f t="shared" si="68"/>
        <v>31.326315789473686</v>
      </c>
      <c r="EJ19" s="7">
        <v>618000</v>
      </c>
      <c r="EK19" s="8">
        <f t="shared" si="69"/>
        <v>26.021052631578947</v>
      </c>
      <c r="EL19" s="7">
        <v>618000</v>
      </c>
      <c r="EM19" s="8">
        <f t="shared" si="70"/>
        <v>26.021052631578947</v>
      </c>
      <c r="EN19" s="7">
        <v>643500</v>
      </c>
      <c r="EO19" s="8">
        <f t="shared" si="71"/>
        <v>26.427104722792606</v>
      </c>
      <c r="EP19" s="7">
        <v>648000</v>
      </c>
      <c r="EQ19" s="8">
        <f t="array" ref="EQ19">EP19/INDEX(Exch_rates,MATCH($A19,Exch_regions2,0),MATCH(EP$1,Exch_months2,0))</f>
        <v>26.448979591836736</v>
      </c>
      <c r="ER19" s="7">
        <v>661500</v>
      </c>
      <c r="ES19" s="8">
        <f t="array" ref="ES19">ER19/INDEX(Exch_rates,MATCH($A19,Exch_regions2,0),MATCH(ER$1,Exch_months2,0))</f>
        <v>27.138461538461538</v>
      </c>
      <c r="ET19" s="7">
        <v>634995</v>
      </c>
      <c r="EU19" s="8">
        <f t="array" ref="EU19">ET19/INDEX(Exch_rates,MATCH($A19,Exch_regions2,0),MATCH(ET$1,Exch_months2,0))</f>
        <v>27.911868131868133</v>
      </c>
      <c r="EV19" s="7">
        <v>645000</v>
      </c>
      <c r="EW19" s="8">
        <f t="array" ref="EW19">EV19/INDEX(Exch_rates,MATCH($A19,Exch_regions2,0),MATCH(EV$1,Exch_months2,0))</f>
        <v>27.801724137931036</v>
      </c>
      <c r="EX19" s="7">
        <v>630000</v>
      </c>
      <c r="EY19" s="8">
        <f t="array" ref="EY19">EX19/INDEX(Exch_rates,MATCH($A19,Exch_regions2,0),MATCH(EX$1,Exch_months2,0))</f>
        <v>27.243243243243242</v>
      </c>
      <c r="EZ19" s="7">
        <v>634995</v>
      </c>
      <c r="FA19" s="8">
        <f t="array" ref="FA19">EZ19/INDEX(Exch_rates,MATCH($A19,Exch_regions2,0),MATCH(EZ$1,Exch_months2,0))</f>
        <v>27.165561497326202</v>
      </c>
      <c r="FB19" s="7">
        <v>634995</v>
      </c>
      <c r="FC19" s="8">
        <f t="array" ref="FC19">FB19/INDEX(Exch_rates,MATCH($A19,Exch_regions2,0),MATCH(FB$1,Exch_months2,0))</f>
        <v>27.165561497326202</v>
      </c>
      <c r="FD19" s="7">
        <v>634995</v>
      </c>
      <c r="FE19" s="8">
        <f t="array" ref="FE19">FD19/INDEX(Exch_rates,MATCH($A19,Exch_regions2,0),MATCH(FD$1,Exch_months2,0))</f>
        <v>27.165561497326202</v>
      </c>
      <c r="FF19" s="7">
        <v>634995</v>
      </c>
      <c r="FG19" s="8">
        <f t="array" ref="FG19">FF19/INDEX(Exch_rates,MATCH($A19,Exch_regions2,0),MATCH(FF$1,Exch_months2,0))</f>
        <v>27.165561497326202</v>
      </c>
      <c r="FH19" s="7">
        <v>649995</v>
      </c>
      <c r="FI19" s="8">
        <f t="array" ref="FI19">FH19/INDEX(Exch_rates,MATCH($A19,Exch_regions2,0),MATCH(FH$1,Exch_months2,0))</f>
        <v>27.807272727272728</v>
      </c>
      <c r="FJ19" s="7">
        <v>634995</v>
      </c>
      <c r="FK19" s="8">
        <f t="array" ref="FK19">FJ19/INDEX(Exch_rates,MATCH($A19,Exch_regions2,0),MATCH(FJ$1,Exch_months2,0))</f>
        <v>27.165561497326202</v>
      </c>
      <c r="FL19" s="7">
        <v>634995</v>
      </c>
      <c r="FM19" s="8">
        <f t="array" ref="FM19">FL19/INDEX(Exch_rates,MATCH($A19,Exch_regions2,0),MATCH(FL$1,Exch_months2,0))</f>
        <v>27.165561497326202</v>
      </c>
      <c r="FN19" s="7">
        <v>634695</v>
      </c>
      <c r="FO19" s="8">
        <f t="array" ref="FO19">FN19/INDEX(Exch_rates,MATCH($A19,Exch_regions2,0),MATCH(FN$1,Exch_months2,0))</f>
        <v>27.008297872340425</v>
      </c>
      <c r="FP19" s="7">
        <v>629250</v>
      </c>
      <c r="FQ19" s="8">
        <f t="array" ref="FQ19">FP19/INDEX(Exch_rates,MATCH($A19,Exch_regions2,0),MATCH(FP$1,Exch_months2,0))</f>
        <v>26.776595744680851</v>
      </c>
      <c r="FR19" s="7">
        <v>629250</v>
      </c>
      <c r="FS19" s="8">
        <f t="array" ref="FS19">FR19/INDEX(Exch_rates,MATCH($A19,Exch_regions2,0),MATCH(FR$1,Exch_months2,0))</f>
        <v>26.776595744680851</v>
      </c>
      <c r="FT19" s="7">
        <v>662250</v>
      </c>
      <c r="FU19" s="8">
        <f t="array" ref="FU19">FT19/INDEX(Exch_rates,MATCH($A19,Exch_regions2,0),MATCH(FT$1,Exch_months2,0))</f>
        <v>28.180851063829788</v>
      </c>
      <c r="FV19" s="7">
        <v>718500</v>
      </c>
      <c r="FW19" s="8">
        <f t="array" ref="FW19">FV19/INDEX(Exch_rates,MATCH($A19,Exch_regions2,0),MATCH(FV$1,Exch_months2,0))</f>
        <v>30.252631578947369</v>
      </c>
      <c r="FX19" s="7">
        <v>724500</v>
      </c>
      <c r="FY19" s="8">
        <f t="array" ref="FY19">FX19/INDEX(Exch_rates,MATCH($A19,Exch_regions2,0),MATCH(FX$1,Exch_months2,0))</f>
        <v>30.505263157894738</v>
      </c>
      <c r="FZ19" s="7">
        <v>725700</v>
      </c>
      <c r="GA19" s="8">
        <f t="array" ref="GA19">FZ19/INDEX(Exch_rates,MATCH($A19,Exch_regions2,0),MATCH(FZ$1,Exch_months2,0))</f>
        <v>30.237500000000001</v>
      </c>
      <c r="GB19" s="7">
        <v>725250</v>
      </c>
      <c r="GC19" s="8">
        <f t="array" ref="GC19">GB19/INDEX(Exch_rates,MATCH($A19,Exch_regions2,0),MATCH(GB$1,Exch_months2,0))</f>
        <v>30.21875</v>
      </c>
      <c r="GD19" s="7">
        <v>743250</v>
      </c>
      <c r="GE19" s="8">
        <f t="array" ref="GE19">GD19/INDEX(Exch_rates,MATCH($A19,Exch_regions2,0),MATCH(GD$1,Exch_months2,0))</f>
        <v>30.96875</v>
      </c>
      <c r="GF19" s="7">
        <v>745650</v>
      </c>
      <c r="GG19" s="8">
        <f t="array" ref="GG19">GF19/INDEX(Exch_rates,MATCH($A19,Exch_regions2,0),MATCH(GF$1,Exch_months2,0))</f>
        <v>31.068750000000001</v>
      </c>
      <c r="GH19" s="7">
        <v>750750</v>
      </c>
      <c r="GI19" s="8">
        <f t="array" ref="GI19">GH19/INDEX(Exch_rates,MATCH($A19,Exch_regions2,0),MATCH(GH$1,Exch_months2,0))</f>
        <v>31.28125</v>
      </c>
      <c r="GJ19" s="7">
        <v>748050</v>
      </c>
      <c r="GK19" s="8">
        <f t="array" ref="GK19">GJ19/INDEX(Exch_rates,MATCH($A19,Exch_regions2,0),MATCH(GJ$1,Exch_months2,0))</f>
        <v>31.168749999999999</v>
      </c>
      <c r="GL19" s="7">
        <v>750750</v>
      </c>
      <c r="GM19" s="8">
        <f t="array" ref="GM19">GL19/INDEX(Exch_rates,MATCH($A19,Exch_regions2,0),MATCH(GL$1,Exch_months2,0))</f>
        <v>31.28125</v>
      </c>
      <c r="GN19" s="7">
        <v>750750</v>
      </c>
      <c r="GO19" s="8">
        <f t="array" ref="GO19">GN19/INDEX(Exch_rates,MATCH($A19,Exch_regions2,0),MATCH(GN$1,Exch_months2,0))</f>
        <v>31.28125</v>
      </c>
      <c r="GP19" s="7">
        <v>750750</v>
      </c>
      <c r="GQ19" s="8">
        <f t="array" ref="GQ19">GP19/INDEX(Exch_rates,MATCH($A19,Exch_regions2,0),MATCH(GP$1,Exch_months2,0))</f>
        <v>30.958762886597938</v>
      </c>
      <c r="GR19" s="7">
        <v>750150</v>
      </c>
      <c r="GS19" s="8">
        <f t="array" ref="GS19">GR19/INDEX(Exch_rates,MATCH($A19,Exch_regions2,0),MATCH(GR$1,Exch_months2,0))</f>
        <v>30.934020618556701</v>
      </c>
      <c r="GT19" s="7">
        <v>746250</v>
      </c>
      <c r="GU19" s="8">
        <f t="array" ref="GU19">GT19/INDEX(Exch_rates,MATCH($A19,Exch_regions2,0),MATCH(GT$1,Exch_months2,0))</f>
        <v>30.459183673469386</v>
      </c>
      <c r="GV19" s="7">
        <v>746250</v>
      </c>
      <c r="GW19" s="8">
        <f t="array" ref="GW19">GV19/INDEX(Exch_rates,MATCH($A19,Exch_regions2,0),MATCH(GV$1,Exch_months2,0))</f>
        <v>30.459183673469386</v>
      </c>
      <c r="GX19" s="7">
        <v>745500</v>
      </c>
      <c r="GY19" s="8">
        <f t="array" ref="GY19">GX19/INDEX(Exch_rates,MATCH($A19,Exch_regions2,0),MATCH(GX$1,Exch_months2,0))</f>
        <v>30.428571428571427</v>
      </c>
      <c r="GZ19" s="7">
        <v>746062.5</v>
      </c>
      <c r="HA19" s="8">
        <f t="array" ref="HA19">GZ19/INDEX(Exch_rates,MATCH($A19,Exch_regions2,0),MATCH(GZ$1,Exch_months2,0))</f>
        <v>29.257352941176471</v>
      </c>
      <c r="HB19" s="7">
        <v>737812.5</v>
      </c>
      <c r="HC19" s="8">
        <f t="array" ref="HC19">HB19/INDEX(Exch_rates,MATCH($A19,Exch_regions2,0),MATCH(HB$1,Exch_months2,0))</f>
        <v>28.933823529411764</v>
      </c>
      <c r="HD19" s="7">
        <v>739687.5</v>
      </c>
      <c r="HE19" s="8">
        <f t="array" ref="HE19">HD19/INDEX(Exch_rates,MATCH($A19,Exch_regions2,0),MATCH(HD$1,Exch_months2,0))</f>
        <v>28.586956521739129</v>
      </c>
      <c r="HF19" s="7">
        <v>853312.5</v>
      </c>
      <c r="HG19" s="8">
        <f t="array" ref="HG19">HF19/INDEX(Exch_rates,MATCH($A19,Exch_regions2,0),MATCH(HF$1,Exch_months2,0))</f>
        <v>33.463235294117645</v>
      </c>
      <c r="HH19" s="7">
        <v>814875</v>
      </c>
      <c r="HI19" s="8">
        <f t="array" ref="HI19">HH19/INDEX(Exch_rates,MATCH($A19,Exch_regions2,0),MATCH(HH$1,Exch_months2,0))</f>
        <v>31.955882352941178</v>
      </c>
      <c r="HJ19" s="7">
        <v>815437.5</v>
      </c>
      <c r="HK19" s="8">
        <f t="array" ref="HK19">HJ19/INDEX(Exch_rates,MATCH($A19,Exch_regions2,0),MATCH(HJ$1,Exch_months2,0))</f>
        <v>31.36298076923077</v>
      </c>
      <c r="HL19" s="7">
        <v>834375</v>
      </c>
      <c r="HM19" s="8">
        <f t="array" ref="HM19">HL19/INDEX(Exch_rates,MATCH($A19,Exch_regions2,0),MATCH(HL$1,Exch_months2,0))</f>
        <v>32.091346153846153</v>
      </c>
      <c r="HN19" s="8">
        <v>792300</v>
      </c>
      <c r="HO19" s="8">
        <f t="array" ref="HO19">HN19/INDEX(Exch_rates,MATCH($A19,Exch_regions2,0),MATCH(HN$1,Exch_months2,0))</f>
        <v>30.473076923076924</v>
      </c>
      <c r="HP19" s="8">
        <v>809307.5</v>
      </c>
      <c r="HQ19" s="8">
        <f t="array" ref="HQ19">HP19/INDEX(Exch_rates,MATCH($A19,Exch_regions2,0),MATCH(HP$1,Exch_months2,0))</f>
        <v>31.421485838526198</v>
      </c>
      <c r="HR19" s="8">
        <v>803932.5</v>
      </c>
      <c r="HS19" s="8">
        <f t="array" ref="HS19">HR19/INDEX(Exch_rates,MATCH($A19,Exch_regions2,0),MATCH(HR$1,Exch_months2,0))</f>
        <v>30.772535885167464</v>
      </c>
      <c r="HT19" s="8">
        <v>744195</v>
      </c>
      <c r="HU19" s="8">
        <f t="array" ref="HU19">HT19/INDEX(Exch_rates,MATCH($A19,Exch_regions2,0),MATCH(HT$1,Exch_months2,0))</f>
        <v>28.417947494033413</v>
      </c>
      <c r="HV19" s="8">
        <v>732807.5</v>
      </c>
      <c r="HW19" s="8">
        <f t="array" ref="HW19">HV19/INDEX(Exch_rates,MATCH($A19,Exch_regions2,0),MATCH(HV$1,Exch_months2,0))</f>
        <v>27.916476190476189</v>
      </c>
      <c r="HX19" s="8">
        <v>802245</v>
      </c>
      <c r="HY19" s="8">
        <f t="array" ref="HY19">HX19/INDEX(Exch_rates,MATCH($A19,Exch_regions2,0),MATCH(HX$1,Exch_months2,0))</f>
        <v>30.707942583732056</v>
      </c>
      <c r="HZ19" s="8">
        <v>797495</v>
      </c>
      <c r="IA19" s="8">
        <f t="array" ref="IA19">HZ19/INDEX(Exch_rates,MATCH($A19,Exch_regions2,0),MATCH(HZ$1,Exch_months2,0))</f>
        <v>30.453269689737471</v>
      </c>
      <c r="IB19" s="8">
        <v>723057.5</v>
      </c>
      <c r="IC19" s="8">
        <f t="array" ref="IC19">IB19/INDEX(Exch_rates,MATCH($A19,Exch_regions2,0),MATCH(IB$1,Exch_months2,0))</f>
        <v>28.052667313288069</v>
      </c>
      <c r="ID19" s="8">
        <v>736120</v>
      </c>
      <c r="IE19" s="8">
        <f t="array" ref="IE19">ID19/INDEX(Exch_rates,MATCH($A19,Exch_regions2,0),MATCH(ID$1,Exch_months2,0))</f>
        <v>28.78279569892473</v>
      </c>
      <c r="IF19" s="8">
        <v>779305</v>
      </c>
      <c r="IG19" s="8">
        <f t="array" ref="IG19">IF19/INDEX(Exch_rates,MATCH($A19,Exch_regions2,0),MATCH(IF$1,Exch_months2,0))</f>
        <v>30.311357448463632</v>
      </c>
      <c r="IH19" s="8">
        <v>755750</v>
      </c>
      <c r="II19" s="8">
        <f t="array" ref="II19">IH19/INDEX(Exch_rates,MATCH($A19,Exch_regions2,0),MATCH(IH$1,Exch_months2,0))</f>
        <v>29.321047526673134</v>
      </c>
      <c r="IJ19" s="8">
        <v>700375</v>
      </c>
      <c r="IK19" s="8">
        <f t="array" ref="IK19">IJ19/INDEX(Exch_rates,MATCH($A19,Exch_regions2,0),MATCH(IJ$1,Exch_months2,0))</f>
        <v>26.68095238095238</v>
      </c>
      <c r="IL19" s="8">
        <v>762400</v>
      </c>
      <c r="IM19" s="8">
        <f t="array" ref="IM19">IL19/INDEX(Exch_rates,MATCH($A19,Exch_regions2,0),MATCH(IL$1,Exch_months2,0))</f>
        <v>28.769811320754716</v>
      </c>
      <c r="IN19" s="8">
        <v>757380</v>
      </c>
      <c r="IO19" s="8">
        <f t="array" ref="IO19">IN19/INDEX(Exch_rates,MATCH($A19,Exch_regions2,0),MATCH(IN$1,Exch_months2,0))</f>
        <v>28.85257142857143</v>
      </c>
      <c r="IP19" s="8">
        <v>750900</v>
      </c>
      <c r="IQ19" s="8">
        <f t="array" ref="IQ19">IP19/INDEX(Exch_rates,MATCH($A19,Exch_regions2,0),MATCH(IP$1,Exch_months2,0))</f>
        <v>28.62752573389249</v>
      </c>
      <c r="IR19" s="8">
        <v>736500</v>
      </c>
      <c r="IS19" s="8">
        <f t="array" ref="IS19">IR19/INDEX(Exch_rates,MATCH($A19,Exch_regions2,0),MATCH(IR$1,Exch_months2,0))</f>
        <v>27.79245283018868</v>
      </c>
      <c r="IT19" s="8">
        <v>736019</v>
      </c>
      <c r="IU19" s="8">
        <f t="array" ref="IU19">IT19/INDEX(Exch_rates,MATCH($A19,Exch_regions2,0),MATCH(IT$1,Exch_months2,0))</f>
        <v>27.774301886792454</v>
      </c>
      <c r="IV19" s="34">
        <v>765000</v>
      </c>
      <c r="IW19" s="8">
        <f t="array" ref="IW19">IV19/INDEX(Exch_rates,MATCH($A19,Exch_regions2,0),MATCH(IV$1,Exch_months2,0))</f>
        <v>28.867924528301888</v>
      </c>
      <c r="IX19" s="8">
        <v>768750</v>
      </c>
      <c r="IY19" s="8">
        <f t="array" ref="IY19">IX19/INDEX(Exch_rates,MATCH($A19,Exch_regions2,0),MATCH(IX$1,Exch_months2,0))</f>
        <v>29.009433962264151</v>
      </c>
      <c r="IZ19" s="8">
        <v>827249.5</v>
      </c>
      <c r="JA19" s="8">
        <f t="array" ref="JA19">IZ19/INDEX(Exch_rates,MATCH($A19,Exch_regions2,0),MATCH(IZ$1,Exch_months2,0))</f>
        <v>31.216962264150943</v>
      </c>
      <c r="JB19" s="8">
        <v>797200</v>
      </c>
      <c r="JC19" s="8">
        <f t="array" ref="JC19">JB19/INDEX(Exch_rates,MATCH($A19,Exch_regions2,0),MATCH(JB$1,Exch_months2,0))</f>
        <v>30.08301886792453</v>
      </c>
      <c r="JD19" s="8">
        <v>779874.5</v>
      </c>
      <c r="JE19" s="8">
        <f t="array" ref="JE19">JD19/INDEX(Exch_rates,MATCH($A19,Exch_regions2,0),MATCH(JD$1,Exch_months2,0))</f>
        <v>29.429226415094341</v>
      </c>
      <c r="JF19" s="8">
        <v>794199.5</v>
      </c>
      <c r="JG19" s="8">
        <f t="array" ref="JG19">JF19/INDEX(Exch_rates,MATCH($A19,Exch_regions2,0),MATCH(JF$1,Exch_months2,0))</f>
        <v>29.969792452830188</v>
      </c>
      <c r="JH19" s="8">
        <v>791750</v>
      </c>
      <c r="JI19" s="8">
        <f t="array" ref="JI19">JH19/INDEX(Exch_rates,MATCH($A19,Exch_regions2,0),MATCH(JH$1,Exch_months2,0))</f>
        <v>29.877358490566039</v>
      </c>
      <c r="JJ19" s="8">
        <v>836874.5</v>
      </c>
      <c r="JK19" s="8">
        <f t="array" ref="JK19">JJ19/INDEX(Exch_rates,MATCH($A19,Exch_regions2,0),MATCH(JJ$1,Exch_months2,0))</f>
        <v>31.580169811320754</v>
      </c>
      <c r="JL19" s="8">
        <v>858500</v>
      </c>
      <c r="JM19" s="8">
        <f t="array" ref="JM19">JL19/INDEX(Exch_rates,MATCH($A19,Exch_regions2,0),MATCH(JL$1,Exch_months2,0))</f>
        <v>32.39622641509434</v>
      </c>
      <c r="JN19" s="8">
        <v>848900</v>
      </c>
      <c r="JO19" s="8">
        <f t="array" ref="JO19">JN19/INDEX(Exch_rates,MATCH($A19,Exch_regions2,0),MATCH(JN$1,Exch_months2,0))</f>
        <v>31.865615615615617</v>
      </c>
      <c r="JP19" s="8">
        <v>859499</v>
      </c>
      <c r="JQ19" s="8">
        <f t="array" ref="JQ19">JP19/INDEX(Exch_rates,MATCH($A19,Exch_regions2,0),MATCH(JP$1,Exch_months2,0))</f>
        <v>32.266503988737682</v>
      </c>
      <c r="JR19" s="8">
        <v>878000</v>
      </c>
      <c r="JS19" s="8">
        <f t="array" ref="JS19">JR19/INDEX(Exch_rates,MATCH($A19,Exch_regions2,0),MATCH(JR$1,Exch_months2,0))</f>
        <v>32.914714151827553</v>
      </c>
      <c r="JT19" s="8">
        <v>875800</v>
      </c>
      <c r="JU19" s="8">
        <f t="array" ref="JU19">JT19/INDEX(Exch_rates,MATCH($A19,Exch_regions2,0),MATCH(JT$1,Exch_months2,0))</f>
        <v>32.437037037037037</v>
      </c>
      <c r="JV19" s="8">
        <v>874625</v>
      </c>
      <c r="JW19" s="8">
        <f t="array" ref="JW19">JV19/INDEX(Exch_rates,MATCH($A19,Exch_regions2,0),MATCH(JV$1,Exch_months2,0))</f>
        <v>32.318706697459582</v>
      </c>
      <c r="JX19" s="8">
        <v>882999</v>
      </c>
      <c r="JY19" s="8">
        <f t="array" ref="JY19">JX19/INDEX(Exch_rates,MATCH($A19,Exch_regions2,0),MATCH(JX$1,Exch_months2,0))</f>
        <v>32.703666666666663</v>
      </c>
      <c r="JZ19" s="8">
        <v>876499</v>
      </c>
      <c r="KA19" s="8">
        <f t="array" ref="KA19">JZ19/INDEX(Exch_rates,MATCH($A19,Exch_regions2,0),MATCH(JZ$1,Exch_months2,0))</f>
        <v>32.01822831050228</v>
      </c>
      <c r="KB19" s="8">
        <v>884624.5</v>
      </c>
      <c r="KC19" s="8">
        <f t="array" ref="KC19">KB19/INDEX(Exch_rates,MATCH($A19,Exch_regions2,0),MATCH(KB$1,Exch_months2,0))</f>
        <v>31.735408071748878</v>
      </c>
      <c r="KD19" s="8">
        <v>888499.5</v>
      </c>
      <c r="KE19" s="8">
        <f t="array" ref="KE19">KD19/INDEX(Exch_rates,MATCH($A19,Exch_regions2,0),MATCH(KD$1,Exch_months2,0))</f>
        <v>31.732125</v>
      </c>
      <c r="KF19" s="8">
        <v>876749.5</v>
      </c>
      <c r="KG19" s="8">
        <f t="array" ref="KG19">KF19/INDEX(Exch_rates,MATCH($A19,Exch_regions2,0),MATCH(KF$1,Exch_months2,0))</f>
        <v>31.881799999999998</v>
      </c>
      <c r="KH19" s="8">
        <v>866874.5</v>
      </c>
      <c r="KI19" s="8">
        <f t="array" ref="KI19">KH19/INDEX(Exch_rates,MATCH($A19,Exch_regions2,0),MATCH(KH$1,Exch_months2,0))</f>
        <v>32.181553253888701</v>
      </c>
      <c r="KJ19" s="8">
        <v>873875</v>
      </c>
      <c r="KK19" s="8">
        <f t="array" ref="KK19">KJ19/INDEX(Exch_rates,MATCH($A19,Exch_regions2,0),MATCH(KJ$1,Exch_months2,0))</f>
        <v>32.36574074074074</v>
      </c>
      <c r="KL19" s="8">
        <v>880999</v>
      </c>
      <c r="KM19" s="8">
        <f t="array" ref="KM19">KL19/INDEX(Exch_rates,MATCH($A19,Exch_regions2,0),MATCH(KL$1,Exch_months2,0))</f>
        <v>32.03632727272727</v>
      </c>
      <c r="KN19" s="8">
        <v>877249</v>
      </c>
      <c r="KO19" s="8">
        <f t="array" ref="KO19">KN19/INDEX(Exch_rates,MATCH($A19,Exch_regions2,0),MATCH(KN$1,Exch_months2,0))</f>
        <v>32.045625570776252</v>
      </c>
      <c r="KP19" s="8">
        <v>871150</v>
      </c>
      <c r="KQ19" s="8">
        <f t="array" ref="KQ19">KP19/INDEX(Exch_rates,MATCH($A19,Exch_regions2,0),MATCH(KP$1,Exch_months2,0))</f>
        <v>32.264814814814812</v>
      </c>
      <c r="KR19" s="8">
        <v>906749</v>
      </c>
      <c r="KS19" s="8">
        <f t="array" ref="KS19">KR19/INDEX(Exch_rates,MATCH($A19,Exch_regions2,0),MATCH(KR$1,Exch_months2,0))</f>
        <v>33.583296296296297</v>
      </c>
      <c r="KT19" s="8">
        <v>894749.5</v>
      </c>
      <c r="KU19" s="8">
        <f t="array" ref="KU19">KT19/INDEX(Exch_rates,MATCH($A19,Exch_regions2,0),MATCH(KT$1,Exch_months2,0))</f>
        <v>32.834844036697248</v>
      </c>
      <c r="KV19" s="8">
        <v>874039</v>
      </c>
      <c r="KW19" s="8">
        <f t="array" ref="KW19">KV19/INDEX(Exch_rates,MATCH($A19,Exch_regions2,0),MATCH(KV$1,Exch_months2,0))</f>
        <v>32.252361623616238</v>
      </c>
      <c r="KX19" s="8">
        <v>923250</v>
      </c>
      <c r="KY19" s="8">
        <f t="array" ref="KY19">KX19/INDEX(Exch_rates,MATCH($A19,Exch_regions2,0),MATCH(KX$1,Exch_months2,0))</f>
        <v>33.420814479638011</v>
      </c>
      <c r="KZ19" s="8">
        <v>901750</v>
      </c>
      <c r="LA19" s="8">
        <f t="array" ref="LA19">KZ19/INDEX(Exch_rates,MATCH($A19,Exch_regions2,0),MATCH(KZ$1,Exch_months2,0))</f>
        <v>32.205357142857146</v>
      </c>
      <c r="LB19" s="8">
        <v>845499.5</v>
      </c>
      <c r="LC19" s="8">
        <f t="array" ref="LC19">LB19/INDEX(Exch_rates,MATCH($A19,Exch_regions2,0),MATCH(LB$1,Exch_months2,0))</f>
        <v>29.929185840707966</v>
      </c>
      <c r="LD19" s="8">
        <v>939374.5</v>
      </c>
      <c r="LE19" s="8">
        <f t="array" ref="LE19">LD19/INDEX(Exch_rates,MATCH($A19,Exch_regions2,0),MATCH(LD$1,Exch_months2,0))</f>
        <v>33.549089285714288</v>
      </c>
      <c r="LF19" s="8">
        <v>942374</v>
      </c>
      <c r="LG19" s="8">
        <f t="shared" si="72"/>
        <v>33.656214285714285</v>
      </c>
      <c r="LH19" s="8">
        <v>942299</v>
      </c>
      <c r="LI19" s="8">
        <f>LH19/INDEX(Exch_Rate_Data1,MATCH('Non-Food Items CMB'!$A19,Exch_regions1,0),MATCH('Non-Food Items CMB'!LH$1,exch_month4,0))</f>
        <v>33.653535714285717</v>
      </c>
      <c r="LJ19" s="41">
        <v>942875</v>
      </c>
      <c r="LK19" s="8">
        <f>LJ19/INDEX(exch_Rate_Data2,MATCH('Non-Food Items CMB'!$A19,Exch_regions1,0),MATCH('Non-Food Items CMB'!LJ$1,exch_month5,0))</f>
        <v>33.674107142857146</v>
      </c>
      <c r="LL19" s="8">
        <v>943374.5</v>
      </c>
      <c r="LM19" s="8">
        <f>LL19/INDEX(exch_Rate_Data3,MATCH('Non-Food Items CMB'!$A19,Exch_regions1,0),MATCH('Non-Food Items CMB'!LL$1,exch_month6,0))</f>
        <v>33.691946428571427</v>
      </c>
      <c r="LN19" s="41">
        <v>919649</v>
      </c>
      <c r="LO19" s="7">
        <f>LN19/INDEX(Exchange_rate4,MATCH('Non-Food Items CMB'!$A19,Exch_regions1,0),MATCH('Non-Food Items CMB'!LN$1,exch_month7,0))</f>
        <v>32.844607142857143</v>
      </c>
      <c r="LP19" s="7">
        <v>920124.5</v>
      </c>
      <c r="LQ19" s="7">
        <f>LP19/INDEX(Exchange_rate5,MATCH('Non-Food Items CMB'!$A19,Exch_regions1,0),MATCH('Non-Food Items CMB'!LP$1,exch_month8,0))</f>
        <v>32.861589285714288</v>
      </c>
      <c r="LR19" s="7">
        <v>905375</v>
      </c>
      <c r="LS19" s="7">
        <f>LR19/INDEX(Exchange_rate6,MATCH('Non-Food Items CMB'!$A19,Exch_regions1,0),MATCH('Non-Food Items CMB'!LR$1,exch_month9,0))</f>
        <v>32.334821428571431</v>
      </c>
      <c r="LT19" s="7">
        <v>906500</v>
      </c>
      <c r="LU19" s="7">
        <f>LT19/INDEX(Exchange_rate7,MATCH('Non-Food Items CMB'!$A19,Exch_regions1,0),MATCH('Non-Food Items CMB'!LT$1,exch_month10,0))</f>
        <v>32.375</v>
      </c>
      <c r="LV19" s="7">
        <v>903000</v>
      </c>
      <c r="LW19" s="7">
        <f>LV19/INDEX(exchange_rates8,MATCH('Non-Food Items CMB'!$A19,Exch_regions1,0),MATCH('Non-Food Items CMB'!LV$1,exch_month11,0))</f>
        <v>32.25</v>
      </c>
      <c r="LX19" s="7">
        <v>917499</v>
      </c>
      <c r="LY19" s="7">
        <f>LX19/INDEX(exchange_rates9,MATCH('Non-Food Items CMB'!$A19,Exch_regions1,0),MATCH('Non-Food Items CMB'!LX$1,exch_month12,0))</f>
        <v>32.192947368421052</v>
      </c>
      <c r="LZ19" s="7">
        <v>916250</v>
      </c>
      <c r="MA19" s="7">
        <f>LZ19/INDEX(exchange_rates10,MATCH('Non-Food Items CMB'!$A19,Exch_regions1,0),MATCH('Non-Food Items CMB'!LZ$1,exch_month13,0))</f>
        <v>31.594827586206897</v>
      </c>
      <c r="MB19" s="7">
        <v>919433</v>
      </c>
      <c r="MC19" s="7">
        <f>MB19/INDEX(exchange_rates11,MATCH('Non-Food Items CMB'!$A19,Exch_regions1,0),MATCH('Non-Food Items CMB'!MB$1,exch_month14,0))</f>
        <v>32.260807017543861</v>
      </c>
      <c r="MD19" s="7">
        <v>887850</v>
      </c>
      <c r="ME19" s="7">
        <f>MD19/INDEX(exchange_rates12,MATCH('Non-Food Items CMB'!$A19,Exch_regions1,0),MATCH('Non-Food Items CMB'!MD$1,exch_month15,0))</f>
        <v>29.350413223140496</v>
      </c>
      <c r="MF19" s="7">
        <v>861187</v>
      </c>
      <c r="MG19" s="7">
        <f>MF19/INDEX(exchange_rates13,MATCH('Non-Food Items CMB'!$A19,Exch_regions1,0),MATCH('Non-Food Items CMB'!MF$1,exch_month16,0))</f>
        <v>28.468991735537191</v>
      </c>
      <c r="MH19" s="7">
        <v>938312</v>
      </c>
      <c r="MI19" s="7">
        <f>MH19/INDEX(exchange_rates14,MATCH('Non-Food Items CMB'!$A19,Exch_regions1,0),MATCH('Non-Food Items CMB'!MH$1,exch_month17,0))</f>
        <v>31.277066666666666</v>
      </c>
      <c r="MJ19" s="7">
        <v>974800.5</v>
      </c>
      <c r="MK19" s="7">
        <f>MJ19/INDEX(exchange_rates15,MATCH('Non-Food Items CMB'!$A19,Exch_regions1,0),MATCH('Non-Food Items CMB'!MJ$1,exch_month18,0))</f>
        <v>32.49335</v>
      </c>
      <c r="ML19" s="7">
        <v>930062.5</v>
      </c>
      <c r="MM19" s="7">
        <f>ML19/INDEX(exchange_rates16,MATCH('Non-Food Items CMB'!$A19,Exch_regions1,0),MATCH('Non-Food Items CMB'!ML$1,exch_month19,0))</f>
        <v>31.002083333333335</v>
      </c>
      <c r="MN19" s="7">
        <v>927125</v>
      </c>
      <c r="MO19" s="7">
        <f>MN19/INDEX(exchange_rates17,MATCH('Non-Food Items CMB'!$A19,Exch_regions1,0),MATCH('Non-Food Items CMB'!MN$1,exch_month20,0))</f>
        <v>30.904166666666665</v>
      </c>
      <c r="MP19" s="7">
        <v>908921</v>
      </c>
      <c r="MQ19" s="7">
        <f>MP19/INDEX(exchange_rates18,MATCH('Non-Food Items CMB'!$A19,Exch_regions1,0),MATCH('Non-Food Items CMB'!MP$1,exch_month21,0))</f>
        <v>30.297366666666665</v>
      </c>
      <c r="MR19" s="7">
        <v>907749.5</v>
      </c>
      <c r="MS19" s="7">
        <f>MR19/INDEX(exchange_rates19,MATCH('Non-Food Items CMB'!$A19,Exch_regions1,0),MATCH('Non-Food Items CMB'!MR$1,exch_month22,0))</f>
        <v>30.258316666666666</v>
      </c>
      <c r="MT19" s="40">
        <f t="shared" si="73"/>
        <v>842769</v>
      </c>
      <c r="MU19" s="40">
        <f t="shared" si="73"/>
        <v>31.32013157354438</v>
      </c>
      <c r="MW19" s="6"/>
      <c r="MX19" s="37"/>
    </row>
    <row r="20" spans="1:362" ht="14.5" x14ac:dyDescent="0.35">
      <c r="A20" s="28" t="s">
        <v>65</v>
      </c>
      <c r="B20" s="7">
        <v>638987.5</v>
      </c>
      <c r="C20" s="8">
        <f t="shared" si="0"/>
        <v>21.123553719008264</v>
      </c>
      <c r="D20" s="7">
        <v>710833.16666666663</v>
      </c>
      <c r="E20" s="8">
        <f t="shared" si="1"/>
        <v>23.694438888888886</v>
      </c>
      <c r="F20" s="7">
        <v>695250</v>
      </c>
      <c r="G20" s="8">
        <f t="shared" si="2"/>
        <v>22.983471074380166</v>
      </c>
      <c r="H20" s="7">
        <v>758458.33333333337</v>
      </c>
      <c r="I20" s="8">
        <f t="shared" si="3"/>
        <v>23.889705496351517</v>
      </c>
      <c r="J20" s="7">
        <v>730575</v>
      </c>
      <c r="K20" s="8">
        <f t="shared" si="4"/>
        <v>22.20536460575973</v>
      </c>
      <c r="L20" s="7">
        <v>698250</v>
      </c>
      <c r="M20" s="8">
        <f t="shared" si="5"/>
        <v>20.897763323290569</v>
      </c>
      <c r="N20" s="7">
        <v>728316.5</v>
      </c>
      <c r="O20" s="8">
        <f t="shared" si="6"/>
        <v>22.377835700898206</v>
      </c>
      <c r="P20" s="7">
        <v>771847.66666666663</v>
      </c>
      <c r="Q20" s="8">
        <f t="shared" si="7"/>
        <v>24.827167310877968</v>
      </c>
      <c r="R20" s="7">
        <v>728166.66666666663</v>
      </c>
      <c r="S20" s="8">
        <f t="shared" si="8"/>
        <v>24.06831015011706</v>
      </c>
      <c r="T20" s="7">
        <v>737000</v>
      </c>
      <c r="U20" s="8">
        <f t="shared" si="9"/>
        <v>26.139386416031211</v>
      </c>
      <c r="V20" s="7">
        <v>809999.66666666663</v>
      </c>
      <c r="W20" s="8">
        <f t="shared" si="10"/>
        <v>33.134467359809101</v>
      </c>
      <c r="X20" s="7">
        <v>766541.33333333337</v>
      </c>
      <c r="Y20" s="8">
        <f t="shared" si="11"/>
        <v>30.436423797233804</v>
      </c>
      <c r="Z20" s="7">
        <v>728083.33333333337</v>
      </c>
      <c r="AA20" s="8">
        <f t="shared" si="12"/>
        <v>29.089395705010819</v>
      </c>
      <c r="AB20" s="7">
        <v>710041.66666666663</v>
      </c>
      <c r="AC20" s="8">
        <f t="shared" si="13"/>
        <v>29.110010249402116</v>
      </c>
      <c r="AD20" s="7">
        <v>717833.33333333337</v>
      </c>
      <c r="AE20" s="8">
        <f t="shared" si="14"/>
        <v>31.927353595255749</v>
      </c>
      <c r="AF20" s="7">
        <v>687458.33333333337</v>
      </c>
      <c r="AG20" s="8">
        <f t="shared" si="15"/>
        <v>30.862326973438087</v>
      </c>
      <c r="AH20" s="7">
        <v>737133.33333333337</v>
      </c>
      <c r="AI20" s="8">
        <f t="shared" si="16"/>
        <v>33.214178431961557</v>
      </c>
      <c r="AJ20" s="7">
        <v>733000</v>
      </c>
      <c r="AK20" s="8">
        <f t="shared" si="17"/>
        <v>32.735392631187196</v>
      </c>
      <c r="AL20" s="7">
        <v>745541.5</v>
      </c>
      <c r="AM20" s="8">
        <f t="shared" si="18"/>
        <v>33.360546805083231</v>
      </c>
      <c r="AN20" s="7">
        <v>717600.16666666663</v>
      </c>
      <c r="AO20" s="8">
        <f t="shared" si="19"/>
        <v>31.97315520967155</v>
      </c>
      <c r="AP20" s="7">
        <v>719748.33333333337</v>
      </c>
      <c r="AQ20" s="8">
        <f t="shared" si="20"/>
        <v>31.95023786095307</v>
      </c>
      <c r="AR20" s="7">
        <v>736663.33333333337</v>
      </c>
      <c r="AS20" s="8">
        <f t="shared" si="21"/>
        <v>32.802309530524099</v>
      </c>
      <c r="AT20" s="7">
        <v>730080</v>
      </c>
      <c r="AU20" s="8">
        <f t="shared" si="22"/>
        <v>32.490116818097533</v>
      </c>
      <c r="AV20" s="7">
        <v>738698.33333333337</v>
      </c>
      <c r="AW20" s="8">
        <f t="shared" si="23"/>
        <v>32.923711187045015</v>
      </c>
      <c r="AX20" s="7">
        <v>737250</v>
      </c>
      <c r="AY20" s="8">
        <f t="shared" si="24"/>
        <v>34.653349001175087</v>
      </c>
      <c r="AZ20" s="7">
        <v>660458.33333333337</v>
      </c>
      <c r="BA20" s="8">
        <f t="shared" si="25"/>
        <v>37.324573796741078</v>
      </c>
      <c r="BB20" s="7">
        <v>665913.33333333337</v>
      </c>
      <c r="BC20" s="8">
        <f t="shared" si="26"/>
        <v>41.870369400052404</v>
      </c>
      <c r="BD20" s="7">
        <v>669500</v>
      </c>
      <c r="BE20" s="8">
        <f t="shared" si="27"/>
        <v>39.009468317552802</v>
      </c>
      <c r="BF20" s="7">
        <v>701216.66666666663</v>
      </c>
      <c r="BG20" s="8">
        <f t="shared" si="28"/>
        <v>38.440383736866146</v>
      </c>
      <c r="BH20" s="7">
        <v>737331.66666666663</v>
      </c>
      <c r="BI20" s="8">
        <f t="shared" si="29"/>
        <v>39.046690203000885</v>
      </c>
      <c r="BJ20" s="7">
        <v>733066.66666666663</v>
      </c>
      <c r="BK20" s="8">
        <f t="shared" si="30"/>
        <v>38.1011781011781</v>
      </c>
      <c r="BL20" s="7">
        <v>748075</v>
      </c>
      <c r="BM20" s="8">
        <f t="shared" si="31"/>
        <v>38.403850267379674</v>
      </c>
      <c r="BN20" s="7">
        <v>747750</v>
      </c>
      <c r="BO20" s="8">
        <f t="shared" si="32"/>
        <v>37.663700470114172</v>
      </c>
      <c r="BP20" s="7">
        <v>751081.66666666663</v>
      </c>
      <c r="BQ20" s="8">
        <f t="shared" si="33"/>
        <v>35.765793650793647</v>
      </c>
      <c r="BR20" s="7">
        <v>746246.66666666663</v>
      </c>
      <c r="BS20" s="8">
        <f t="shared" si="34"/>
        <v>35.475584923898488</v>
      </c>
      <c r="BT20" s="7">
        <v>762530</v>
      </c>
      <c r="BU20" s="8">
        <f t="shared" si="35"/>
        <v>36.831267106746097</v>
      </c>
      <c r="BV20" s="7">
        <v>756033.33333333337</v>
      </c>
      <c r="BW20" s="8">
        <f t="shared" si="36"/>
        <v>37.841084462982273</v>
      </c>
      <c r="BX20" s="7">
        <v>758708.33333333337</v>
      </c>
      <c r="BY20" s="8">
        <f t="shared" si="37"/>
        <v>40.590726705305393</v>
      </c>
      <c r="BZ20" s="7">
        <v>784465</v>
      </c>
      <c r="CA20" s="8">
        <f t="shared" si="38"/>
        <v>41.31082362027805</v>
      </c>
      <c r="CB20" s="7">
        <v>755373.33333333337</v>
      </c>
      <c r="CC20" s="8">
        <f t="shared" si="39"/>
        <v>38.006205450733752</v>
      </c>
      <c r="CD20" s="7">
        <v>755373.33333333337</v>
      </c>
      <c r="CE20" s="8">
        <f t="shared" si="40"/>
        <v>37.410152703260422</v>
      </c>
      <c r="CF20" s="7">
        <v>763780</v>
      </c>
      <c r="CG20" s="8">
        <f t="shared" si="41"/>
        <v>37.53218673218673</v>
      </c>
      <c r="CH20" s="7">
        <v>760491.66666666663</v>
      </c>
      <c r="CI20" s="8">
        <f t="shared" si="42"/>
        <v>37.119788488916001</v>
      </c>
      <c r="CJ20" s="7">
        <v>761996.66666666663</v>
      </c>
      <c r="CK20" s="8">
        <f t="shared" si="43"/>
        <v>37.012588544828979</v>
      </c>
      <c r="CL20" s="7">
        <v>771043.33333333337</v>
      </c>
      <c r="CM20" s="8">
        <f t="shared" si="44"/>
        <v>36.986408698433003</v>
      </c>
      <c r="CN20" s="7">
        <v>750801.66666666663</v>
      </c>
      <c r="CO20" s="8">
        <f t="shared" si="45"/>
        <v>35.18558150433492</v>
      </c>
      <c r="CP20" s="7">
        <v>750351.66666666663</v>
      </c>
      <c r="CQ20" s="8">
        <f t="shared" si="46"/>
        <v>35.157627581898403</v>
      </c>
      <c r="CR20" s="7">
        <v>750970</v>
      </c>
      <c r="CS20" s="8">
        <f t="shared" si="47"/>
        <v>35.268950186292621</v>
      </c>
      <c r="CT20" s="7">
        <v>750625</v>
      </c>
      <c r="CU20" s="8">
        <f t="shared" si="48"/>
        <v>34.34699714013346</v>
      </c>
      <c r="CV20" s="7">
        <v>743405</v>
      </c>
      <c r="CW20" s="8">
        <f t="shared" si="49"/>
        <v>33.349009345794393</v>
      </c>
      <c r="CX20" s="7">
        <v>744911.66666666663</v>
      </c>
      <c r="CY20" s="8">
        <f t="shared" si="50"/>
        <v>33.808396369137668</v>
      </c>
      <c r="CZ20" s="7">
        <v>749386.66666666663</v>
      </c>
      <c r="DA20" s="8">
        <f t="shared" si="51"/>
        <v>33.579686333084389</v>
      </c>
      <c r="DB20" s="7">
        <v>746401.66666666663</v>
      </c>
      <c r="DC20" s="8">
        <f t="shared" si="52"/>
        <v>33.148852701702438</v>
      </c>
      <c r="DD20" s="7">
        <v>749592.33333333337</v>
      </c>
      <c r="DE20" s="8">
        <f t="shared" si="53"/>
        <v>33.689543071161047</v>
      </c>
      <c r="DF20" s="7">
        <v>752192.66666666663</v>
      </c>
      <c r="DG20" s="8">
        <f t="shared" si="54"/>
        <v>33.630074515648282</v>
      </c>
      <c r="DH20" s="7">
        <v>761096.66666666663</v>
      </c>
      <c r="DI20" s="8">
        <f t="shared" si="55"/>
        <v>34.099313022700116</v>
      </c>
      <c r="DJ20" s="7">
        <v>756581.66666666663</v>
      </c>
      <c r="DK20" s="8">
        <f t="shared" si="56"/>
        <v>34.292653446647776</v>
      </c>
      <c r="DL20" s="7">
        <v>763746.66666666663</v>
      </c>
      <c r="DM20" s="8">
        <f t="shared" si="57"/>
        <v>33.95687291589477</v>
      </c>
      <c r="DN20" s="7">
        <v>762246.66666666663</v>
      </c>
      <c r="DO20" s="8">
        <f t="shared" si="58"/>
        <v>33.877629629629631</v>
      </c>
      <c r="DP20" s="7">
        <v>765331.66666666663</v>
      </c>
      <c r="DQ20" s="8">
        <f t="shared" si="59"/>
        <v>33.848506962104622</v>
      </c>
      <c r="DR20" s="7">
        <v>770166.66666666663</v>
      </c>
      <c r="DS20" s="8">
        <f t="shared" si="60"/>
        <v>34.15045117616193</v>
      </c>
      <c r="DT20" s="7">
        <v>761866.66666666663</v>
      </c>
      <c r="DU20" s="8">
        <f t="shared" si="61"/>
        <v>33.814402485482859</v>
      </c>
      <c r="DV20" s="7">
        <v>768166.66666666663</v>
      </c>
      <c r="DW20" s="8">
        <f t="shared" si="62"/>
        <v>34.239655300497731</v>
      </c>
      <c r="DX20" s="7">
        <v>772031.66666666663</v>
      </c>
      <c r="DY20" s="8">
        <f t="shared" si="63"/>
        <v>34.030193946517777</v>
      </c>
      <c r="DZ20" s="7">
        <v>773196.66666666663</v>
      </c>
      <c r="EA20" s="8">
        <f t="shared" si="64"/>
        <v>33.636745939675173</v>
      </c>
      <c r="EB20" s="7">
        <v>776331.66666666663</v>
      </c>
      <c r="EC20" s="8">
        <f t="shared" si="65"/>
        <v>34.338297088094357</v>
      </c>
      <c r="ED20" s="7">
        <v>771666.66666666663</v>
      </c>
      <c r="EE20" s="8">
        <f t="shared" si="66"/>
        <v>33.767768191199956</v>
      </c>
      <c r="EF20" s="7">
        <v>771133.33333333337</v>
      </c>
      <c r="EG20" s="8">
        <f t="shared" si="67"/>
        <v>33.554769087955442</v>
      </c>
      <c r="EH20" s="7">
        <v>768331.66666666663</v>
      </c>
      <c r="EI20" s="8">
        <f t="shared" si="68"/>
        <v>33.171361755711459</v>
      </c>
      <c r="EJ20" s="7">
        <v>741846.66666666663</v>
      </c>
      <c r="EK20" s="8">
        <f t="shared" si="69"/>
        <v>32.161912193994041</v>
      </c>
      <c r="EL20" s="7">
        <v>739888.33333333337</v>
      </c>
      <c r="EM20" s="8">
        <f t="shared" si="70"/>
        <v>31.501231855674202</v>
      </c>
      <c r="EN20" s="7">
        <v>766041.66666666663</v>
      </c>
      <c r="EO20" s="8">
        <f t="shared" si="71"/>
        <v>32.379358929200421</v>
      </c>
      <c r="EP20" s="7">
        <v>738400</v>
      </c>
      <c r="EQ20" s="8">
        <f t="array" ref="EQ20">EP20/INDEX(Exch_rates,MATCH($A20,Exch_regions2,0),MATCH(EP$1,Exch_months2,0))</f>
        <v>31.2</v>
      </c>
      <c r="ER20" s="7">
        <v>742625</v>
      </c>
      <c r="ES20" s="8">
        <f t="array" ref="ES20">ER20/INDEX(Exch_rates,MATCH($A20,Exch_regions2,0),MATCH(ER$1,Exch_months2,0))</f>
        <v>37.411838790931988</v>
      </c>
      <c r="ET20" s="7">
        <v>711916.66666666663</v>
      </c>
      <c r="EU20" s="8">
        <f t="array" ref="EU20">ET20/INDEX(Exch_rates,MATCH($A20,Exch_regions2,0),MATCH(ET$1,Exch_months2,0))</f>
        <v>32.694221201683888</v>
      </c>
      <c r="EV20" s="7">
        <v>753916.66666666663</v>
      </c>
      <c r="EW20" s="8">
        <f t="array" ref="EW20">EV20/INDEX(Exch_rates,MATCH($A20,Exch_regions2,0),MATCH(EV$1,Exch_months2,0))</f>
        <v>33.732289336316178</v>
      </c>
      <c r="EX20" s="7">
        <v>753916.66666666663</v>
      </c>
      <c r="EY20" s="8">
        <f t="array" ref="EY20">EX20/INDEX(Exch_rates,MATCH($A20,Exch_regions2,0),MATCH(EX$1,Exch_months2,0))</f>
        <v>33.646980065456702</v>
      </c>
      <c r="EZ20" s="7">
        <v>755250</v>
      </c>
      <c r="FA20" s="8">
        <f t="array" ref="FA20">EZ20/INDEX(Exch_rates,MATCH($A20,Exch_regions2,0),MATCH(EZ$1,Exch_months2,0))</f>
        <v>33.931111943092475</v>
      </c>
      <c r="FB20" s="7">
        <v>761250</v>
      </c>
      <c r="FC20" s="8">
        <f t="array" ref="FC20">FB20/INDEX(Exch_rates,MATCH($A20,Exch_regions2,0),MATCH(FB$1,Exch_months2,0))</f>
        <v>33.843360995850624</v>
      </c>
      <c r="FD20" s="7">
        <v>773250</v>
      </c>
      <c r="FE20" s="8">
        <f t="array" ref="FE20">FD20/INDEX(Exch_rates,MATCH($A20,Exch_regions2,0),MATCH(FD$1,Exch_months2,0))</f>
        <v>34.076386338597132</v>
      </c>
      <c r="FF20" s="7">
        <v>773625</v>
      </c>
      <c r="FG20" s="8">
        <f t="array" ref="FG20">FF20/INDEX(Exch_rates,MATCH($A20,Exch_regions2,0),MATCH(FF$1,Exch_months2,0))</f>
        <v>33.943327239488113</v>
      </c>
      <c r="FH20" s="7">
        <v>773666.66666666663</v>
      </c>
      <c r="FI20" s="8">
        <f t="array" ref="FI20">FH20/INDEX(Exch_rates,MATCH($A20,Exch_regions2,0),MATCH(FH$1,Exch_months2,0))</f>
        <v>33.823958029728942</v>
      </c>
      <c r="FJ20" s="7">
        <v>774916.66666666663</v>
      </c>
      <c r="FK20" s="8">
        <f t="array" ref="FK20">FJ20/INDEX(Exch_rates,MATCH($A20,Exch_regions2,0),MATCH(FJ$1,Exch_months2,0))</f>
        <v>33.826846125863952</v>
      </c>
      <c r="FL20" s="7">
        <v>768166.66666666663</v>
      </c>
      <c r="FM20" s="8">
        <f t="array" ref="FM20">FL20/INDEX(Exch_rates,MATCH($A20,Exch_regions2,0),MATCH(FL$1,Exch_months2,0))</f>
        <v>33.507815339876409</v>
      </c>
      <c r="FN20" s="7">
        <v>767866.66666666663</v>
      </c>
      <c r="FO20" s="8">
        <f t="array" ref="FO20">FN20/INDEX(Exch_rates,MATCH($A20,Exch_regions2,0),MATCH(FN$1,Exch_months2,0))</f>
        <v>33.458242556281768</v>
      </c>
      <c r="FP20" s="7">
        <v>768083.33333333337</v>
      </c>
      <c r="FQ20" s="8">
        <f t="array" ref="FQ20">FP20/INDEX(Exch_rates,MATCH($A20,Exch_regions2,0),MATCH(FP$1,Exch_months2,0))</f>
        <v>33.467683369644156</v>
      </c>
      <c r="FR20" s="7">
        <v>768083.33333333337</v>
      </c>
      <c r="FS20" s="8">
        <f t="array" ref="FS20">FR20/INDEX(Exch_rates,MATCH($A20,Exch_regions2,0),MATCH(FR$1,Exch_months2,0))</f>
        <v>33.419144307469182</v>
      </c>
      <c r="FT20" s="7">
        <v>768750</v>
      </c>
      <c r="FU20" s="8">
        <f t="array" ref="FU20">FT20/INDEX(Exch_rates,MATCH($A20,Exch_regions2,0),MATCH(FT$1,Exch_months2,0))</f>
        <v>33.655600145932141</v>
      </c>
      <c r="FV20" s="7">
        <v>778750</v>
      </c>
      <c r="FW20" s="8">
        <f t="array" ref="FW20">FV20/INDEX(Exch_rates,MATCH($A20,Exch_regions2,0),MATCH(FV$1,Exch_months2,0))</f>
        <v>33.77303939284424</v>
      </c>
      <c r="FX20" s="7">
        <v>770583.33333333337</v>
      </c>
      <c r="FY20" s="8">
        <f t="array" ref="FY20">FX20/INDEX(Exch_rates,MATCH($A20,Exch_regions2,0),MATCH(FX$1,Exch_months2,0))</f>
        <v>33.190954773869343</v>
      </c>
      <c r="FZ20" s="7">
        <v>770116.66666666663</v>
      </c>
      <c r="GA20" s="8">
        <f t="array" ref="GA20">FZ20/INDEX(Exch_rates,MATCH($A20,Exch_regions2,0),MATCH(FZ$1,Exch_months2,0))</f>
        <v>32.602130812107525</v>
      </c>
      <c r="GB20" s="7">
        <v>769666.66666666663</v>
      </c>
      <c r="GC20" s="8">
        <f t="array" ref="GC20">GB20/INDEX(Exch_rates,MATCH($A20,Exch_regions2,0),MATCH(GB$1,Exch_months2,0))</f>
        <v>32.475386779184248</v>
      </c>
      <c r="GD20" s="7">
        <v>765583.33333333337</v>
      </c>
      <c r="GE20" s="8">
        <f t="array" ref="GE20">GD20/INDEX(Exch_rates,MATCH($A20,Exch_regions2,0),MATCH(GD$1,Exch_months2,0))</f>
        <v>31.794208034552454</v>
      </c>
      <c r="GF20" s="7">
        <v>767050</v>
      </c>
      <c r="GG20" s="8">
        <f t="array" ref="GG20">GF20/INDEX(Exch_rates,MATCH($A20,Exch_regions2,0),MATCH(GF$1,Exch_months2,0))</f>
        <v>31.805805114029024</v>
      </c>
      <c r="GH20" s="7">
        <v>769750</v>
      </c>
      <c r="GI20" s="8">
        <f t="array" ref="GI20">GH20/INDEX(Exch_rates,MATCH($A20,Exch_regions2,0),MATCH(GH$1,Exch_months2,0))</f>
        <v>31.63356164383562</v>
      </c>
      <c r="GJ20" s="7">
        <v>767050</v>
      </c>
      <c r="GK20" s="8">
        <f t="array" ref="GK20">GJ20/INDEX(Exch_rates,MATCH($A20,Exch_regions2,0),MATCH(GJ$1,Exch_months2,0))</f>
        <v>31.609203296703296</v>
      </c>
      <c r="GL20" s="7">
        <v>792160.66666666663</v>
      </c>
      <c r="GM20" s="8">
        <f t="array" ref="GM20">GL20/INDEX(Exch_rates,MATCH($A20,Exch_regions2,0),MATCH(GL$1,Exch_months2,0))</f>
        <v>32.621578586135897</v>
      </c>
      <c r="GN20" s="7">
        <v>783827.33333333337</v>
      </c>
      <c r="GO20" s="8">
        <f t="array" ref="GO20">GN20/INDEX(Exch_rates,MATCH($A20,Exch_regions2,0),MATCH(GN$1,Exch_months2,0))</f>
        <v>32.322776632302407</v>
      </c>
      <c r="GP20" s="7">
        <v>793747</v>
      </c>
      <c r="GQ20" s="8">
        <f t="array" ref="GQ20">GP20/INDEX(Exch_rates,MATCH($A20,Exch_regions2,0),MATCH(GP$1,Exch_months2,0))</f>
        <v>32.66448559670782</v>
      </c>
      <c r="GR20" s="7">
        <v>924663.66666666663</v>
      </c>
      <c r="GS20" s="8">
        <f t="array" ref="GS20">GR20/INDEX(Exch_rates,MATCH($A20,Exch_regions2,0),MATCH(GR$1,Exch_months2,0))</f>
        <v>38.020709978070172</v>
      </c>
      <c r="GT20" s="7">
        <v>889327.33333333337</v>
      </c>
      <c r="GU20" s="8">
        <f t="array" ref="GU20">GT20/INDEX(Exch_rates,MATCH($A20,Exch_regions2,0),MATCH(GT$1,Exch_months2,0))</f>
        <v>36.622951269732333</v>
      </c>
      <c r="GV20" s="7">
        <v>868747</v>
      </c>
      <c r="GW20" s="8">
        <f t="array" ref="GW20">GV20/INDEX(Exch_rates,MATCH($A20,Exch_regions2,0),MATCH(GV$1,Exch_months2,0))</f>
        <v>35.775442690459847</v>
      </c>
      <c r="GX20" s="7">
        <v>857066.66666666663</v>
      </c>
      <c r="GY20" s="8">
        <f t="array" ref="GY20">GX20/INDEX(Exch_rates,MATCH($A20,Exch_regions2,0),MATCH(GX$1,Exch_months2,0))</f>
        <v>35.272652445298029</v>
      </c>
      <c r="GZ20" s="7">
        <v>854142.83333333337</v>
      </c>
      <c r="HA20" s="8">
        <f t="array" ref="HA20">GZ20/INDEX(Exch_rates,MATCH($A20,Exch_regions2,0),MATCH(GZ$1,Exch_months2,0))</f>
        <v>34.780162877502548</v>
      </c>
      <c r="HB20" s="7">
        <v>858639.83333333337</v>
      </c>
      <c r="HC20" s="8">
        <f t="array" ref="HC20">HB20/INDEX(Exch_rates,MATCH($A20,Exch_regions2,0),MATCH(HB$1,Exch_months2,0))</f>
        <v>34.927722033898306</v>
      </c>
      <c r="HD20" s="7">
        <v>889764.83333333337</v>
      </c>
      <c r="HE20" s="8">
        <f t="array" ref="HE20">HD20/INDEX(Exch_rates,MATCH($A20,Exch_regions2,0),MATCH(HD$1,Exch_months2,0))</f>
        <v>36.120358592692831</v>
      </c>
      <c r="HF20" s="7">
        <v>921223.16666666663</v>
      </c>
      <c r="HG20" s="8">
        <f t="array" ref="HG20">HF20/INDEX(Exch_rates,MATCH($A20,Exch_regions2,0),MATCH(HF$1,Exch_months2,0))</f>
        <v>37.271335131490218</v>
      </c>
      <c r="HH20" s="7">
        <v>915408.33333333337</v>
      </c>
      <c r="HI20" s="8">
        <f t="array" ref="HI20">HH20/INDEX(Exch_rates,MATCH($A20,Exch_regions2,0),MATCH(HH$1,Exch_months2,0))</f>
        <v>37.004136685800525</v>
      </c>
      <c r="HJ20" s="7">
        <v>924434.5</v>
      </c>
      <c r="HK20" s="8">
        <f t="array" ref="HK20">HJ20/INDEX(Exch_rates,MATCH($A20,Exch_regions2,0),MATCH(HJ$1,Exch_months2,0))</f>
        <v>37.655173116089614</v>
      </c>
      <c r="HL20" s="7">
        <v>895791.66666666663</v>
      </c>
      <c r="HM20" s="8">
        <f t="array" ref="HM20">HL20/INDEX(Exch_rates,MATCH($A20,Exch_regions2,0),MATCH(HL$1,Exch_months2,0))</f>
        <v>36.365020297699594</v>
      </c>
      <c r="HN20" s="8">
        <v>887966.66666666663</v>
      </c>
      <c r="HO20" s="8">
        <f t="array" ref="HO20">HN20/INDEX(Exch_rates,MATCH($A20,Exch_regions2,0),MATCH(HN$1,Exch_months2,0))</f>
        <v>35.850884866428906</v>
      </c>
      <c r="HP20" s="8">
        <v>864304.5</v>
      </c>
      <c r="HQ20" s="8">
        <f t="array" ref="HQ20">HP20/INDEX(Exch_rates,MATCH($A20,Exch_regions2,0),MATCH(HP$1,Exch_months2,0))</f>
        <v>34.676208625877635</v>
      </c>
      <c r="HR20" s="8">
        <v>856934.5</v>
      </c>
      <c r="HS20" s="8">
        <f t="array" ref="HS20">HR20/INDEX(Exch_rates,MATCH($A20,Exch_regions2,0),MATCH(HR$1,Exch_months2,0))</f>
        <v>34.186216755319144</v>
      </c>
      <c r="HT20" s="8">
        <v>878627.33333333337</v>
      </c>
      <c r="HU20" s="8">
        <f t="array" ref="HU20">HT20/INDEX(Exch_rates,MATCH($A20,Exch_regions2,0),MATCH(HT$1,Exch_months2,0))</f>
        <v>34.804933120304227</v>
      </c>
      <c r="HV20" s="8">
        <v>877309.83333333337</v>
      </c>
      <c r="HW20" s="8">
        <f t="array" ref="HW20">HV20/INDEX(Exch_rates,MATCH($A20,Exch_regions2,0),MATCH(HV$1,Exch_months2,0))</f>
        <v>34.598329192464938</v>
      </c>
      <c r="HX20" s="8">
        <v>862833.33333333337</v>
      </c>
      <c r="HY20" s="8">
        <f t="array" ref="HY20">HX20/INDEX(Exch_rates,MATCH($A20,Exch_regions2,0),MATCH(HX$1,Exch_months2,0))</f>
        <v>34.239417989417994</v>
      </c>
      <c r="HZ20" s="8">
        <v>849330.33333333337</v>
      </c>
      <c r="IA20" s="8">
        <f t="array" ref="IA20">HZ20/INDEX(Exch_rates,MATCH($A20,Exch_regions2,0),MATCH(HZ$1,Exch_months2,0))</f>
        <v>33.882408478610657</v>
      </c>
      <c r="IB20" s="8">
        <v>823458.33333333337</v>
      </c>
      <c r="IC20" s="8">
        <f t="array" ref="IC20">IB20/INDEX(Exch_rates,MATCH($A20,Exch_regions2,0),MATCH(IB$1,Exch_months2,0))</f>
        <v>32.807104913678621</v>
      </c>
      <c r="ID20" s="8">
        <v>832558</v>
      </c>
      <c r="IE20" s="8">
        <f t="array" ref="IE20">ID20/INDEX(Exch_rates,MATCH($A20,Exch_regions2,0),MATCH(ID$1,Exch_months2,0))</f>
        <v>33.136636815920397</v>
      </c>
      <c r="IF20" s="8">
        <v>861908</v>
      </c>
      <c r="IG20" s="8">
        <f t="array" ref="IG20">IF20/INDEX(Exch_rates,MATCH($A20,Exch_regions2,0),MATCH(IF$1,Exch_months2,0))</f>
        <v>34.146239683063719</v>
      </c>
      <c r="IH20" s="8">
        <v>849308</v>
      </c>
      <c r="II20" s="8">
        <f t="array" ref="II20">IH20/INDEX(Exch_rates,MATCH($A20,Exch_regions2,0),MATCH(IH$1,Exch_months2,0))</f>
        <v>33.736166832174774</v>
      </c>
      <c r="IJ20" s="8">
        <v>834727.66666666663</v>
      </c>
      <c r="IK20" s="8">
        <f t="array" ref="IK20">IJ20/INDEX(Exch_rates,MATCH($A20,Exch_regions2,0),MATCH(IJ$1,Exch_months2,0))</f>
        <v>33.102220753469922</v>
      </c>
      <c r="IL20" s="8">
        <v>974213.66666666663</v>
      </c>
      <c r="IM20" s="8">
        <f t="array" ref="IM20">IL20/INDEX(Exch_rates,MATCH($A20,Exch_regions2,0),MATCH(IL$1,Exch_months2,0))</f>
        <v>38.486186462997104</v>
      </c>
      <c r="IN20" s="8">
        <v>944750</v>
      </c>
      <c r="IO20" s="8">
        <f t="array" ref="IO20">IN20/INDEX(Exch_rates,MATCH($A20,Exch_regions2,0),MATCH(IN$1,Exch_months2,0))</f>
        <v>37.477685950413225</v>
      </c>
      <c r="IP20" s="8">
        <v>895663.66666666663</v>
      </c>
      <c r="IQ20" s="8">
        <f t="array" ref="IQ20">IP20/INDEX(Exch_rates,MATCH($A20,Exch_regions2,0),MATCH(IP$1,Exch_months2,0))</f>
        <v>35.142440491760397</v>
      </c>
      <c r="IR20" s="8">
        <v>883744</v>
      </c>
      <c r="IS20" s="8">
        <f t="array" ref="IS20">IR20/INDEX(Exch_rates,MATCH($A20,Exch_regions2,0),MATCH(IR$1,Exch_months2,0))</f>
        <v>35.092415618795499</v>
      </c>
      <c r="IT20" s="8">
        <v>894810.66666666663</v>
      </c>
      <c r="IU20" s="8">
        <f t="array" ref="IU20">IT20/INDEX(Exch_rates,MATCH($A20,Exch_regions2,0),MATCH(IT$1,Exch_months2,0))</f>
        <v>35.520105855110813</v>
      </c>
      <c r="IV20" s="35">
        <v>884497</v>
      </c>
      <c r="IW20" s="8">
        <f t="array" ref="IW20">IV20/INDEX(Exch_rates,MATCH($A20,Exch_regions2,0),MATCH(IV$1,Exch_months2,0))</f>
        <v>34.362742812742816</v>
      </c>
      <c r="IX20" s="8">
        <v>900660.66666666663</v>
      </c>
      <c r="IY20" s="8">
        <f t="array" ref="IY20">IX20/INDEX(Exch_rates,MATCH($A20,Exch_regions2,0),MATCH(IX$1,Exch_months2,0))</f>
        <v>35.634447741510051</v>
      </c>
      <c r="IZ20" s="8">
        <v>965622</v>
      </c>
      <c r="JA20" s="8">
        <f t="array" ref="JA20">IZ20/INDEX(Exch_rates,MATCH($A20,Exch_regions2,0),MATCH(IZ$1,Exch_months2,0))</f>
        <v>38.091597633136097</v>
      </c>
      <c r="JB20" s="8">
        <v>998066.66666666663</v>
      </c>
      <c r="JC20" s="8">
        <f t="array" ref="JC20">JB20/INDEX(Exch_rates,MATCH($A20,Exch_regions2,0),MATCH(JB$1,Exch_months2,0))</f>
        <v>39.3766438716465</v>
      </c>
      <c r="JD20" s="8">
        <v>1007328.3333333334</v>
      </c>
      <c r="JE20" s="8">
        <f t="array" ref="JE20">JD20/INDEX(Exch_rates,MATCH($A20,Exch_regions2,0),MATCH(JD$1,Exch_months2,0))</f>
        <v>39.503071895424839</v>
      </c>
      <c r="JF20" s="8">
        <v>1016500</v>
      </c>
      <c r="JG20" s="8">
        <f t="array" ref="JG20">JF20/INDEX(Exch_rates,MATCH($A20,Exch_regions2,0),MATCH(JF$1,Exch_months2,0))</f>
        <v>39.503853876546408</v>
      </c>
      <c r="JH20" s="8">
        <v>1012663.6666666666</v>
      </c>
      <c r="JI20" s="8">
        <f t="array" ref="JI20">JH20/INDEX(Exch_rates,MATCH($A20,Exch_regions2,0),MATCH(JH$1,Exch_months2,0))</f>
        <v>39.986719315564329</v>
      </c>
      <c r="JJ20" s="8">
        <v>1148455.3333333333</v>
      </c>
      <c r="JK20" s="8">
        <f t="array" ref="JK20">JJ20/INDEX(Exch_rates,MATCH($A20,Exch_regions2,0),MATCH(JJ$1,Exch_months2,0))</f>
        <v>45.081661759895319</v>
      </c>
      <c r="JL20" s="8">
        <v>1043830.3333333334</v>
      </c>
      <c r="JM20" s="8">
        <f t="array" ref="JM20">JL20/INDEX(Exch_rates,MATCH($A20,Exch_regions2,0),MATCH(JL$1,Exch_months2,0))</f>
        <v>40.72159947984396</v>
      </c>
      <c r="JN20" s="8">
        <v>1062594</v>
      </c>
      <c r="JO20" s="8">
        <f t="array" ref="JO20">JN20/INDEX(Exch_rates,MATCH($A20,Exch_regions2,0),MATCH(JN$1,Exch_months2,0))</f>
        <v>41.346070038910504</v>
      </c>
      <c r="JP20" s="8">
        <v>1071583.3333333333</v>
      </c>
      <c r="JQ20" s="8">
        <f t="array" ref="JQ20">JP20/INDEX(Exch_rates,MATCH($A20,Exch_regions2,0),MATCH(JP$1,Exch_months2,0))</f>
        <v>41.373873873873869</v>
      </c>
      <c r="JR20" s="8">
        <v>1071000</v>
      </c>
      <c r="JS20" s="8">
        <f t="array" ref="JS20">JR20/INDEX(Exch_rates,MATCH($A20,Exch_regions2,0),MATCH(JR$1,Exch_months2,0))</f>
        <v>41.686668829062597</v>
      </c>
      <c r="JT20" s="8">
        <v>1125666.6666666667</v>
      </c>
      <c r="JU20" s="8">
        <f t="array" ref="JU20">JT20/INDEX(Exch_rates,MATCH($A20,Exch_regions2,0),MATCH(JT$1,Exch_months2,0))</f>
        <v>44.017205422314916</v>
      </c>
      <c r="JV20" s="8">
        <v>1063038.6666666667</v>
      </c>
      <c r="JW20" s="8">
        <f t="array" ref="JW20">JV20/INDEX(Exch_rates,MATCH($A20,Exch_regions2,0),MATCH(JV$1,Exch_months2,0))</f>
        <v>40.886102564102565</v>
      </c>
      <c r="JX20" s="8">
        <v>1091130.3333333333</v>
      </c>
      <c r="JY20" s="8">
        <f t="array" ref="JY20">JX20/INDEX(Exch_rates,MATCH($A20,Exch_regions2,0),MATCH(JX$1,Exch_months2,0))</f>
        <v>41.519419076610852</v>
      </c>
      <c r="JZ20" s="8">
        <v>1095913.6666666667</v>
      </c>
      <c r="KA20" s="8">
        <f t="array" ref="KA20">JZ20/INDEX(Exch_rates,MATCH($A20,Exch_regions2,0),MATCH(JZ$1,Exch_months2,0))</f>
        <v>41.656522014570797</v>
      </c>
      <c r="KB20" s="8">
        <v>1095538.6666666667</v>
      </c>
      <c r="KC20" s="8">
        <f t="array" ref="KC20">KB20/INDEX(Exch_rates,MATCH($A20,Exch_regions2,0),MATCH(KB$1,Exch_months2,0))</f>
        <v>41.082700000000003</v>
      </c>
      <c r="KD20" s="8">
        <v>1095166.6666666667</v>
      </c>
      <c r="KE20" s="8">
        <f t="array" ref="KE20">KD20/INDEX(Exch_rates,MATCH($A20,Exch_regions2,0),MATCH(KD$1,Exch_months2,0))</f>
        <v>40.894946477470754</v>
      </c>
      <c r="KF20" s="8">
        <v>1097083.3333333333</v>
      </c>
      <c r="KG20" s="8">
        <f t="array" ref="KG20">KF20/INDEX(Exch_rates,MATCH($A20,Exch_regions2,0),MATCH(KF$1,Exch_months2,0))</f>
        <v>42.048343617850342</v>
      </c>
      <c r="KH20" s="8">
        <v>1088875</v>
      </c>
      <c r="KI20" s="8">
        <f t="array" ref="KI20">KH20/INDEX(Exch_rates,MATCH($A20,Exch_regions2,0),MATCH(KH$1,Exch_months2,0))</f>
        <v>42.204457364341089</v>
      </c>
      <c r="KJ20" s="8">
        <v>1051997</v>
      </c>
      <c r="KK20" s="8">
        <f t="array" ref="KK20">KJ20/INDEX(Exch_rates,MATCH($A20,Exch_regions2,0),MATCH(KJ$1,Exch_months2,0))</f>
        <v>40.696208897485491</v>
      </c>
      <c r="KL20" s="8">
        <v>1039416.6666666666</v>
      </c>
      <c r="KM20" s="8">
        <f t="array" ref="KM20">KL20/INDEX(Exch_rates,MATCH($A20,Exch_regions2,0),MATCH(KL$1,Exch_months2,0))</f>
        <v>40.142767028411797</v>
      </c>
      <c r="KN20" s="8">
        <v>1052666.6666666667</v>
      </c>
      <c r="KO20" s="8">
        <f t="array" ref="KO20">KN20/INDEX(Exch_rates,MATCH($A20,Exch_regions2,0),MATCH(KN$1,Exch_months2,0))</f>
        <v>40.487179487179489</v>
      </c>
      <c r="KP20" s="8">
        <v>1023994</v>
      </c>
      <c r="KQ20" s="8">
        <f t="array" ref="KQ20">KP20/INDEX(Exch_rates,MATCH($A20,Exch_regions2,0),MATCH(KP$1,Exch_months2,0))</f>
        <v>38.787651515151516</v>
      </c>
      <c r="KR20" s="8">
        <v>1025910.6666666666</v>
      </c>
      <c r="KS20" s="8">
        <f t="array" ref="KS20">KR20/INDEX(Exch_rates,MATCH($A20,Exch_regions2,0),MATCH(KR$1,Exch_months2,0))</f>
        <v>38.860252525252527</v>
      </c>
      <c r="KT20" s="8">
        <v>1026160.6666666666</v>
      </c>
      <c r="KU20" s="8">
        <f t="array" ref="KU20">KT20/INDEX(Exch_rates,MATCH($A20,Exch_regions2,0),MATCH(KT$1,Exch_months2,0))</f>
        <v>38.590525616436636</v>
      </c>
      <c r="KV20" s="8">
        <v>1023467.3333333334</v>
      </c>
      <c r="KW20" s="8">
        <f t="array" ref="KW20">KV20/INDEX(Exch_rates,MATCH($A20,Exch_regions2,0),MATCH(KV$1,Exch_months2,0))</f>
        <v>38.332109862671665</v>
      </c>
      <c r="KX20" s="8">
        <v>1006833.3333333334</v>
      </c>
      <c r="KY20" s="8">
        <f t="array" ref="KY20">KX20/INDEX(Exch_rates,MATCH($A20,Exch_regions2,0),MATCH(KX$1,Exch_months2,0))</f>
        <v>37.875083073141987</v>
      </c>
      <c r="KZ20" s="8">
        <v>1028160.6666666666</v>
      </c>
      <c r="LA20" s="8">
        <f t="array" ref="LA20">KZ20/INDEX(Exch_rates,MATCH($A20,Exch_regions2,0),MATCH(KZ$1,Exch_months2,0))</f>
        <v>38.568559781929125</v>
      </c>
      <c r="LB20" s="8">
        <v>1027327.3333333334</v>
      </c>
      <c r="LC20" s="8">
        <f t="array" ref="LC20">LB20/INDEX(Exch_rates,MATCH($A20,Exch_regions2,0),MATCH(LB$1,Exch_months2,0))</f>
        <v>38.350281220446966</v>
      </c>
      <c r="LD20" s="8">
        <v>1028702.3333333334</v>
      </c>
      <c r="LE20" s="8">
        <f t="array" ref="LE20">LD20/INDEX(Exch_rates,MATCH($A20,Exch_regions2,0),MATCH(LD$1,Exch_months2,0))</f>
        <v>38.218989944023384</v>
      </c>
      <c r="LF20" s="8">
        <v>1138625</v>
      </c>
      <c r="LG20" s="8">
        <f t="shared" si="72"/>
        <v>42.263650198582084</v>
      </c>
      <c r="LH20" s="8">
        <v>1169107.3333333333</v>
      </c>
      <c r="LI20" s="8">
        <f>LH20/INDEX(Exch_Rate_Data1,MATCH('Non-Food Items CMB'!$A20,Exch_regions1,0),MATCH('Non-Food Items CMB'!LH$1,exch_month4,0))</f>
        <v>43.516241097793987</v>
      </c>
      <c r="LJ20" s="41">
        <v>1185619</v>
      </c>
      <c r="LK20" s="8">
        <f>LJ20/INDEX(exch_Rate_Data2,MATCH('Non-Food Items CMB'!$A20,Exch_regions1,0),MATCH('Non-Food Items CMB'!LJ$1,exch_month5,0))</f>
        <v>43.926456967137192</v>
      </c>
      <c r="LL20" s="8">
        <v>1175869</v>
      </c>
      <c r="LM20" s="8">
        <f>LL20/INDEX(exch_Rate_Data3,MATCH('Non-Food Items CMB'!$A20,Exch_regions1,0),MATCH('Non-Food Items CMB'!LL$1,exch_month6,0))</f>
        <v>43.523300144353556</v>
      </c>
      <c r="LN20" s="41">
        <v>1179144</v>
      </c>
      <c r="LO20" s="7">
        <f>LN20/INDEX(Exchange_rate4,MATCH('Non-Food Items CMB'!$A20,Exch_regions1,0),MATCH('Non-Food Items CMB'!LN$1,exch_month7,0))</f>
        <v>43.780099009900994</v>
      </c>
      <c r="LP20" s="7">
        <v>1172625</v>
      </c>
      <c r="LQ20" s="7">
        <f>LP20/INDEX(Exchange_rate5,MATCH('Non-Food Items CMB'!$A20,Exch_regions1,0),MATCH('Non-Food Items CMB'!LP$1,exch_month8,0))</f>
        <v>43.754664179104481</v>
      </c>
      <c r="LR20" s="7">
        <v>1174208.3333333333</v>
      </c>
      <c r="LS20" s="7">
        <f>LR20/INDEX(Exchange_rate6,MATCH('Non-Food Items CMB'!$A20,Exch_regions1,0),MATCH('Non-Food Items CMB'!LR$1,exch_month9,0))</f>
        <v>43.67847090478493</v>
      </c>
      <c r="LT20" s="7">
        <v>1162333.3333333333</v>
      </c>
      <c r="LU20" s="7">
        <f>LT20/INDEX(Exchange_rate7,MATCH('Non-Food Items CMB'!$A20,Exch_regions1,0),MATCH('Non-Food Items CMB'!LT$1,exch_month10,0))</f>
        <v>43.07597282273008</v>
      </c>
      <c r="LV20" s="7">
        <v>1173666.6666666667</v>
      </c>
      <c r="LW20" s="7">
        <f>LV20/INDEX(exchange_rates8,MATCH('Non-Food Items CMB'!$A20,Exch_regions1,0),MATCH('Non-Food Items CMB'!LV$1,exch_month11,0))</f>
        <v>43.348722683902743</v>
      </c>
      <c r="LX20" s="7">
        <v>1169666.6666666667</v>
      </c>
      <c r="LY20" s="7">
        <f>LX20/INDEX(exchange_rates9,MATCH('Non-Food Items CMB'!$A20,Exch_regions1,0),MATCH('Non-Food Items CMB'!LX$1,exch_month12,0))</f>
        <v>43.342391304347828</v>
      </c>
      <c r="LZ20" s="7">
        <v>1182385.8888888888</v>
      </c>
      <c r="MA20" s="7">
        <f>LZ20/INDEX(exchange_rates10,MATCH('Non-Food Items CMB'!$A20,Exch_regions1,0),MATCH('Non-Food Items CMB'!LZ$1,exch_month13,0))</f>
        <v>43.684207717569777</v>
      </c>
      <c r="MB20" s="7">
        <v>1185878.6666666667</v>
      </c>
      <c r="MC20" s="7">
        <f>MB20/INDEX(exchange_rates11,MATCH('Non-Food Items CMB'!$A20,Exch_regions1,0),MATCH('Non-Food Items CMB'!MB$1,exch_month14,0))</f>
        <v>43.592069793657799</v>
      </c>
      <c r="MD20" s="7">
        <v>1306233.3333333333</v>
      </c>
      <c r="ME20" s="7">
        <f>MD20/INDEX(exchange_rates12,MATCH('Non-Food Items CMB'!$A20,Exch_regions1,0),MATCH('Non-Food Items CMB'!MD$1,exch_month15,0))</f>
        <v>48.607045398164225</v>
      </c>
      <c r="MF20" s="7">
        <v>1202833.3333333333</v>
      </c>
      <c r="MG20" s="7">
        <f>MF20/INDEX(exchange_rates13,MATCH('Non-Food Items CMB'!$A20,Exch_regions1,0),MATCH('Non-Food Items CMB'!MF$1,exch_month16,0))</f>
        <v>44.632034632034632</v>
      </c>
      <c r="MH20" s="7">
        <v>1179500</v>
      </c>
      <c r="MI20" s="7">
        <f>MH20/INDEX(exchange_rates14,MATCH('Non-Food Items CMB'!$A20,Exch_regions1,0),MATCH('Non-Food Items CMB'!MH$1,exch_month17,0))</f>
        <v>43.752704791344669</v>
      </c>
      <c r="MJ20" s="7">
        <v>1162061.3333333333</v>
      </c>
      <c r="MK20" s="7">
        <f>MJ20/INDEX(exchange_rates15,MATCH('Non-Food Items CMB'!$A20,Exch_regions1,0),MATCH('Non-Food Items CMB'!MJ$1,exch_month18,0))</f>
        <v>43.007451270663701</v>
      </c>
      <c r="ML20" s="7">
        <v>1174375</v>
      </c>
      <c r="MM20" s="7">
        <f>ML20/INDEX(exchange_rates16,MATCH('Non-Food Items CMB'!$A20,Exch_regions1,0),MATCH('Non-Food Items CMB'!ML$1,exch_month19,0))</f>
        <v>43.175551470588232</v>
      </c>
      <c r="MN20" s="7">
        <v>1142125</v>
      </c>
      <c r="MO20" s="7">
        <f>MN20/INDEX(exchange_rates17,MATCH('Non-Food Items CMB'!$A20,Exch_regions1,0),MATCH('Non-Food Items CMB'!MN$1,exch_month20,0))</f>
        <v>41.836080586080584</v>
      </c>
      <c r="MP20" s="7">
        <v>1189669.6666666667</v>
      </c>
      <c r="MQ20" s="7">
        <f>MP20/INDEX(exchange_rates18,MATCH('Non-Food Items CMB'!$A20,Exch_regions1,0),MATCH('Non-Food Items CMB'!MP$1,exch_month21,0))</f>
        <v>43.524500000000003</v>
      </c>
      <c r="MR20" s="7">
        <v>1178067</v>
      </c>
      <c r="MS20" s="7">
        <f>MR20/INDEX(exchange_rates19,MATCH('Non-Food Items CMB'!$A20,Exch_regions1,0),MATCH('Non-Food Items CMB'!MR$1,exch_month22,0))</f>
        <v>43.231816513761466</v>
      </c>
      <c r="MT20" s="40">
        <f t="shared" si="73"/>
        <v>1013202.2666666668</v>
      </c>
      <c r="MU20" s="40">
        <f t="shared" si="73"/>
        <v>38.765240861765463</v>
      </c>
      <c r="MW20" s="6"/>
      <c r="MX20" s="37"/>
    </row>
    <row r="21" spans="1:362" x14ac:dyDescent="0.25"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</row>
    <row r="24" spans="1:362" x14ac:dyDescent="0.25">
      <c r="JE24" s="36"/>
    </row>
    <row r="25" spans="1:362" x14ac:dyDescent="0.25">
      <c r="JE25" s="36"/>
    </row>
    <row r="26" spans="1:362" x14ac:dyDescent="0.25">
      <c r="JE26" s="36"/>
    </row>
    <row r="27" spans="1:362" x14ac:dyDescent="0.25">
      <c r="JE27" s="36"/>
    </row>
    <row r="28" spans="1:362" x14ac:dyDescent="0.25">
      <c r="JE28" s="36"/>
    </row>
    <row r="29" spans="1:362" x14ac:dyDescent="0.25">
      <c r="JE29" s="36"/>
    </row>
    <row r="30" spans="1:362" x14ac:dyDescent="0.25">
      <c r="JE30" s="36"/>
    </row>
    <row r="31" spans="1:362" x14ac:dyDescent="0.25">
      <c r="JE31" s="36"/>
    </row>
    <row r="32" spans="1:362" x14ac:dyDescent="0.25">
      <c r="JE32" s="36"/>
    </row>
    <row r="33" spans="265:265" x14ac:dyDescent="0.25">
      <c r="JE33" s="36"/>
    </row>
  </sheetData>
  <mergeCells count="180">
    <mergeCell ref="MR1:MS1"/>
    <mergeCell ref="MP1:MQ1"/>
    <mergeCell ref="ML1:MM1"/>
    <mergeCell ref="MH1:MI1"/>
    <mergeCell ref="MF1:MG1"/>
    <mergeCell ref="MB1:MC1"/>
    <mergeCell ref="MT1:MU1"/>
    <mergeCell ref="IT1:IU1"/>
    <mergeCell ref="FP1:FQ1"/>
    <mergeCell ref="GD1:GE1"/>
    <mergeCell ref="GB1:GC1"/>
    <mergeCell ref="FZ1:GA1"/>
    <mergeCell ref="GX1:GY1"/>
    <mergeCell ref="GV1:GW1"/>
    <mergeCell ref="GT1:GU1"/>
    <mergeCell ref="GJ1:GK1"/>
    <mergeCell ref="FT1:FU1"/>
    <mergeCell ref="GF1:GG1"/>
    <mergeCell ref="HD1:HE1"/>
    <mergeCell ref="HB1:HC1"/>
    <mergeCell ref="GZ1:HA1"/>
    <mergeCell ref="HJ1:HK1"/>
    <mergeCell ref="HF1:HG1"/>
    <mergeCell ref="GR1:GS1"/>
    <mergeCell ref="LZ1:MA1"/>
    <mergeCell ref="AL1:AM1"/>
    <mergeCell ref="AR1:AS1"/>
    <mergeCell ref="AT1:AU1"/>
    <mergeCell ref="AV1:AW1"/>
    <mergeCell ref="AX1:AY1"/>
    <mergeCell ref="BN1:BO1"/>
    <mergeCell ref="CB1:CC1"/>
    <mergeCell ref="DB1:DC1"/>
    <mergeCell ref="DT1:DU1"/>
    <mergeCell ref="CT1:CU1"/>
    <mergeCell ref="CV1:CW1"/>
    <mergeCell ref="DD1:DE1"/>
    <mergeCell ref="DF1:DG1"/>
    <mergeCell ref="BZ1:CA1"/>
    <mergeCell ref="BT1:BU1"/>
    <mergeCell ref="BV1:BW1"/>
    <mergeCell ref="BJ1:BK1"/>
    <mergeCell ref="BD1:BE1"/>
    <mergeCell ref="BF1:BG1"/>
    <mergeCell ref="BR1:BS1"/>
    <mergeCell ref="CX1:CY1"/>
    <mergeCell ref="BH1:BI1"/>
    <mergeCell ref="EN1:EO1"/>
    <mergeCell ref="JT1:JU1"/>
    <mergeCell ref="JV1:JW1"/>
    <mergeCell ref="JX1:JY1"/>
    <mergeCell ref="DJ1:DK1"/>
    <mergeCell ref="JD1:JE1"/>
    <mergeCell ref="JF1:JG1"/>
    <mergeCell ref="HH1:HI1"/>
    <mergeCell ref="JN1:JO1"/>
    <mergeCell ref="JJ1:JK1"/>
    <mergeCell ref="JH1:JI1"/>
    <mergeCell ref="JB1:JC1"/>
    <mergeCell ref="IV1:IW1"/>
    <mergeCell ref="EV1:EW1"/>
    <mergeCell ref="FF1:FG1"/>
    <mergeCell ref="FB1:FC1"/>
    <mergeCell ref="GN1:GO1"/>
    <mergeCell ref="GL1:GM1"/>
    <mergeCell ref="GH1:GI1"/>
    <mergeCell ref="FR1:FS1"/>
    <mergeCell ref="GP1:GQ1"/>
    <mergeCell ref="EB1:EC1"/>
    <mergeCell ref="EJ1:EK1"/>
    <mergeCell ref="EH1:EI1"/>
    <mergeCell ref="B1:C1"/>
    <mergeCell ref="D1:E1"/>
    <mergeCell ref="F1:G1"/>
    <mergeCell ref="H1:I1"/>
    <mergeCell ref="J1:K1"/>
    <mergeCell ref="AD1:AE1"/>
    <mergeCell ref="AF1:AG1"/>
    <mergeCell ref="AH1:AI1"/>
    <mergeCell ref="AJ1:AK1"/>
    <mergeCell ref="L1:M1"/>
    <mergeCell ref="N1:O1"/>
    <mergeCell ref="P1:Q1"/>
    <mergeCell ref="R1:S1"/>
    <mergeCell ref="T1:U1"/>
    <mergeCell ref="V1:W1"/>
    <mergeCell ref="X1:Y1"/>
    <mergeCell ref="Z1:AA1"/>
    <mergeCell ref="AB1:AC1"/>
    <mergeCell ref="AN1:AO1"/>
    <mergeCell ref="BL1:BM1"/>
    <mergeCell ref="AZ1:BA1"/>
    <mergeCell ref="BB1:BC1"/>
    <mergeCell ref="CP1:CQ1"/>
    <mergeCell ref="AP1:AQ1"/>
    <mergeCell ref="DV1:DW1"/>
    <mergeCell ref="DX1:DY1"/>
    <mergeCell ref="DN1:DO1"/>
    <mergeCell ref="DP1:DQ1"/>
    <mergeCell ref="BX1:BY1"/>
    <mergeCell ref="BP1:BQ1"/>
    <mergeCell ref="DR1:DS1"/>
    <mergeCell ref="CJ1:CK1"/>
    <mergeCell ref="CH1:CI1"/>
    <mergeCell ref="CD1:CE1"/>
    <mergeCell ref="CL1:CM1"/>
    <mergeCell ref="CN1:CO1"/>
    <mergeCell ref="DL1:DM1"/>
    <mergeCell ref="CF1:CG1"/>
    <mergeCell ref="CZ1:DA1"/>
    <mergeCell ref="CR1:CS1"/>
    <mergeCell ref="DH1:DI1"/>
    <mergeCell ref="DZ1:EA1"/>
    <mergeCell ref="EL1:EM1"/>
    <mergeCell ref="EP1:EQ1"/>
    <mergeCell ref="ER1:ES1"/>
    <mergeCell ref="FN1:FO1"/>
    <mergeCell ref="ED1:EE1"/>
    <mergeCell ref="EF1:EG1"/>
    <mergeCell ref="ET1:EU1"/>
    <mergeCell ref="IZ1:JA1"/>
    <mergeCell ref="IX1:IY1"/>
    <mergeCell ref="IP1:IQ1"/>
    <mergeCell ref="IN1:IO1"/>
    <mergeCell ref="IL1:IM1"/>
    <mergeCell ref="IH1:II1"/>
    <mergeCell ref="IF1:IG1"/>
    <mergeCell ref="HZ1:IA1"/>
    <mergeCell ref="FJ1:FK1"/>
    <mergeCell ref="HN1:HO1"/>
    <mergeCell ref="HV1:HW1"/>
    <mergeCell ref="HP1:HQ1"/>
    <mergeCell ref="IJ1:IK1"/>
    <mergeCell ref="ID1:IE1"/>
    <mergeCell ref="IB1:IC1"/>
    <mergeCell ref="HX1:HY1"/>
    <mergeCell ref="LV1:LW1"/>
    <mergeCell ref="LT1:LU1"/>
    <mergeCell ref="KX1:KY1"/>
    <mergeCell ref="EX1:EY1"/>
    <mergeCell ref="IR1:IS1"/>
    <mergeCell ref="HL1:HM1"/>
    <mergeCell ref="KF1:KG1"/>
    <mergeCell ref="JZ1:KA1"/>
    <mergeCell ref="KH1:KI1"/>
    <mergeCell ref="KD1:KE1"/>
    <mergeCell ref="KB1:KC1"/>
    <mergeCell ref="FD1:FE1"/>
    <mergeCell ref="EZ1:FA1"/>
    <mergeCell ref="FH1:FI1"/>
    <mergeCell ref="FL1:FM1"/>
    <mergeCell ref="FX1:FY1"/>
    <mergeCell ref="LF1:LG1"/>
    <mergeCell ref="JL1:JM1"/>
    <mergeCell ref="JR1:JS1"/>
    <mergeCell ref="JP1:JQ1"/>
    <mergeCell ref="MN1:MO1"/>
    <mergeCell ref="MJ1:MK1"/>
    <mergeCell ref="A1:A2"/>
    <mergeCell ref="MD1:ME1"/>
    <mergeCell ref="KJ1:KK1"/>
    <mergeCell ref="HT1:HU1"/>
    <mergeCell ref="HR1:HS1"/>
    <mergeCell ref="FV1:FW1"/>
    <mergeCell ref="KP1:KQ1"/>
    <mergeCell ref="KR1:KS1"/>
    <mergeCell ref="KN1:KO1"/>
    <mergeCell ref="KL1:KM1"/>
    <mergeCell ref="LX1:LY1"/>
    <mergeCell ref="LR1:LS1"/>
    <mergeCell ref="LP1:LQ1"/>
    <mergeCell ref="LJ1:LK1"/>
    <mergeCell ref="LD1:LE1"/>
    <mergeCell ref="LB1:LC1"/>
    <mergeCell ref="LH1:LI1"/>
    <mergeCell ref="KV1:KW1"/>
    <mergeCell ref="KT1:KU1"/>
    <mergeCell ref="LL1:LM1"/>
    <mergeCell ref="LN1:LO1"/>
    <mergeCell ref="KZ1:LA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pageSetUpPr fitToPage="1"/>
  </sheetPr>
  <dimension ref="A1:MU25"/>
  <sheetViews>
    <sheetView tabSelected="1" zoomScale="115" zoomScaleNormal="115" workbookViewId="0">
      <pane xSplit="1" ySplit="1" topLeftCell="LZ2" activePane="bottomRight" state="frozen"/>
      <selection pane="topRight" activeCell="B1" sqref="B1"/>
      <selection pane="bottomLeft" activeCell="A3" sqref="A3"/>
      <selection pane="bottomRight" activeCell="A9" sqref="A9:XFD9"/>
    </sheetView>
  </sheetViews>
  <sheetFormatPr defaultColWidth="9.1796875" defaultRowHeight="10.5" x14ac:dyDescent="0.25"/>
  <cols>
    <col min="1" max="1" width="16.81640625" style="9" customWidth="1"/>
    <col min="2" max="25" width="10.453125" style="9" hidden="1" customWidth="1"/>
    <col min="26" max="141" width="10.453125" style="17" hidden="1" customWidth="1"/>
    <col min="142" max="199" width="9.1796875" style="9" hidden="1" customWidth="1"/>
    <col min="200" max="226" width="9.1796875" style="9" customWidth="1"/>
    <col min="227" max="227" width="8.81640625" style="9" customWidth="1"/>
    <col min="228" max="228" width="9.1796875" style="9" customWidth="1"/>
    <col min="229" max="229" width="8.81640625" style="9" customWidth="1"/>
    <col min="230" max="230" width="9.1796875" style="9" customWidth="1"/>
    <col min="231" max="248" width="8.81640625" style="9" customWidth="1"/>
    <col min="249" max="255" width="9" style="9" customWidth="1"/>
    <col min="256" max="357" width="9.1796875" style="9"/>
    <col min="358" max="358" width="10" style="9" customWidth="1"/>
    <col min="359" max="359" width="10.1796875" style="9" customWidth="1"/>
    <col min="360" max="16384" width="9.1796875" style="9"/>
  </cols>
  <sheetData>
    <row r="1" spans="1:359" ht="24.75" customHeight="1" x14ac:dyDescent="0.25">
      <c r="A1" s="56" t="s">
        <v>17</v>
      </c>
      <c r="B1" s="54">
        <v>40544</v>
      </c>
      <c r="C1" s="55"/>
      <c r="D1" s="54">
        <v>40575</v>
      </c>
      <c r="E1" s="55"/>
      <c r="F1" s="54">
        <v>40603</v>
      </c>
      <c r="G1" s="55"/>
      <c r="H1" s="54">
        <v>40634</v>
      </c>
      <c r="I1" s="55"/>
      <c r="J1" s="54">
        <v>40664</v>
      </c>
      <c r="K1" s="55"/>
      <c r="L1" s="54">
        <v>40695</v>
      </c>
      <c r="M1" s="55"/>
      <c r="N1" s="54">
        <v>40725</v>
      </c>
      <c r="O1" s="55"/>
      <c r="P1" s="54">
        <v>40756</v>
      </c>
      <c r="Q1" s="55"/>
      <c r="R1" s="54">
        <v>40787</v>
      </c>
      <c r="S1" s="55"/>
      <c r="T1" s="54">
        <v>40817</v>
      </c>
      <c r="U1" s="55"/>
      <c r="V1" s="54">
        <v>40848</v>
      </c>
      <c r="W1" s="55"/>
      <c r="X1" s="54">
        <v>40878</v>
      </c>
      <c r="Y1" s="55"/>
      <c r="Z1" s="54">
        <v>40909</v>
      </c>
      <c r="AA1" s="55"/>
      <c r="AB1" s="54">
        <v>40940</v>
      </c>
      <c r="AC1" s="55"/>
      <c r="AD1" s="54">
        <v>40969</v>
      </c>
      <c r="AE1" s="55"/>
      <c r="AF1" s="54">
        <v>41000</v>
      </c>
      <c r="AG1" s="55"/>
      <c r="AH1" s="54">
        <v>41030</v>
      </c>
      <c r="AI1" s="55"/>
      <c r="AJ1" s="54">
        <v>41061</v>
      </c>
      <c r="AK1" s="55"/>
      <c r="AL1" s="54">
        <v>41091</v>
      </c>
      <c r="AM1" s="55"/>
      <c r="AN1" s="54">
        <v>41122</v>
      </c>
      <c r="AO1" s="55"/>
      <c r="AP1" s="54">
        <v>41153</v>
      </c>
      <c r="AQ1" s="55"/>
      <c r="AR1" s="54">
        <v>41183</v>
      </c>
      <c r="AS1" s="55"/>
      <c r="AT1" s="54">
        <v>41214</v>
      </c>
      <c r="AU1" s="55"/>
      <c r="AV1" s="54">
        <v>41244</v>
      </c>
      <c r="AW1" s="55"/>
      <c r="AX1" s="54">
        <v>41275</v>
      </c>
      <c r="AY1" s="55"/>
      <c r="AZ1" s="54">
        <v>41306</v>
      </c>
      <c r="BA1" s="55"/>
      <c r="BB1" s="54">
        <v>41334</v>
      </c>
      <c r="BC1" s="55"/>
      <c r="BD1" s="54">
        <v>41365</v>
      </c>
      <c r="BE1" s="55"/>
      <c r="BF1" s="54">
        <v>41395</v>
      </c>
      <c r="BG1" s="55"/>
      <c r="BH1" s="54">
        <v>41426</v>
      </c>
      <c r="BI1" s="55"/>
      <c r="BJ1" s="54">
        <v>41456</v>
      </c>
      <c r="BK1" s="55"/>
      <c r="BL1" s="54">
        <v>41487</v>
      </c>
      <c r="BM1" s="55"/>
      <c r="BN1" s="54">
        <v>41518</v>
      </c>
      <c r="BO1" s="55"/>
      <c r="BP1" s="54">
        <v>41548</v>
      </c>
      <c r="BQ1" s="55"/>
      <c r="BR1" s="54">
        <v>41579</v>
      </c>
      <c r="BS1" s="55"/>
      <c r="BT1" s="54">
        <v>41609</v>
      </c>
      <c r="BU1" s="55"/>
      <c r="BV1" s="54">
        <v>41640</v>
      </c>
      <c r="BW1" s="55"/>
      <c r="BX1" s="54">
        <v>41671</v>
      </c>
      <c r="BY1" s="55"/>
      <c r="BZ1" s="54">
        <v>41699</v>
      </c>
      <c r="CA1" s="55"/>
      <c r="CB1" s="54">
        <v>41730</v>
      </c>
      <c r="CC1" s="55"/>
      <c r="CD1" s="54">
        <v>41760</v>
      </c>
      <c r="CE1" s="55"/>
      <c r="CF1" s="54">
        <v>41791</v>
      </c>
      <c r="CG1" s="55"/>
      <c r="CH1" s="54">
        <v>41821</v>
      </c>
      <c r="CI1" s="55"/>
      <c r="CJ1" s="54">
        <v>41852</v>
      </c>
      <c r="CK1" s="55"/>
      <c r="CL1" s="54">
        <v>41883</v>
      </c>
      <c r="CM1" s="55"/>
      <c r="CN1" s="54">
        <v>41913</v>
      </c>
      <c r="CO1" s="55"/>
      <c r="CP1" s="54">
        <v>41944</v>
      </c>
      <c r="CQ1" s="55"/>
      <c r="CR1" s="54">
        <v>41974</v>
      </c>
      <c r="CS1" s="55"/>
      <c r="CT1" s="54">
        <v>42005</v>
      </c>
      <c r="CU1" s="55"/>
      <c r="CV1" s="54">
        <v>42036</v>
      </c>
      <c r="CW1" s="55"/>
      <c r="CX1" s="54">
        <v>42064</v>
      </c>
      <c r="CY1" s="55"/>
      <c r="CZ1" s="54">
        <v>42095</v>
      </c>
      <c r="DA1" s="55"/>
      <c r="DB1" s="54">
        <v>42125</v>
      </c>
      <c r="DC1" s="55"/>
      <c r="DD1" s="54">
        <v>42156</v>
      </c>
      <c r="DE1" s="55"/>
      <c r="DF1" s="54">
        <v>42186</v>
      </c>
      <c r="DG1" s="55"/>
      <c r="DH1" s="54">
        <v>42217</v>
      </c>
      <c r="DI1" s="55"/>
      <c r="DJ1" s="54">
        <v>42248</v>
      </c>
      <c r="DK1" s="55"/>
      <c r="DL1" s="54">
        <v>42278</v>
      </c>
      <c r="DM1" s="55"/>
      <c r="DN1" s="54">
        <v>42309</v>
      </c>
      <c r="DO1" s="55"/>
      <c r="DP1" s="54">
        <v>42339</v>
      </c>
      <c r="DQ1" s="55"/>
      <c r="DR1" s="54">
        <v>42370</v>
      </c>
      <c r="DS1" s="55"/>
      <c r="DT1" s="54">
        <v>42401</v>
      </c>
      <c r="DU1" s="55"/>
      <c r="DV1" s="54">
        <v>42430</v>
      </c>
      <c r="DW1" s="55"/>
      <c r="DX1" s="54">
        <v>42461</v>
      </c>
      <c r="DY1" s="55"/>
      <c r="DZ1" s="54">
        <v>42491</v>
      </c>
      <c r="EA1" s="55"/>
      <c r="EB1" s="54">
        <v>42522</v>
      </c>
      <c r="EC1" s="55"/>
      <c r="ED1" s="54">
        <v>42552</v>
      </c>
      <c r="EE1" s="55"/>
      <c r="EF1" s="54">
        <v>42583</v>
      </c>
      <c r="EG1" s="55"/>
      <c r="EH1" s="54">
        <v>42614</v>
      </c>
      <c r="EI1" s="55"/>
      <c r="EJ1" s="54">
        <v>42644</v>
      </c>
      <c r="EK1" s="55"/>
      <c r="EL1" s="54">
        <v>42675</v>
      </c>
      <c r="EM1" s="55"/>
      <c r="EN1" s="54">
        <v>42705</v>
      </c>
      <c r="EO1" s="55"/>
      <c r="EP1" s="54">
        <v>42736</v>
      </c>
      <c r="EQ1" s="55"/>
      <c r="ER1" s="54">
        <v>42767</v>
      </c>
      <c r="ES1" s="55"/>
      <c r="ET1" s="54">
        <v>42795</v>
      </c>
      <c r="EU1" s="55"/>
      <c r="EV1" s="54">
        <v>42826</v>
      </c>
      <c r="EW1" s="55"/>
      <c r="EX1" s="54">
        <v>42856</v>
      </c>
      <c r="EY1" s="55"/>
      <c r="EZ1" s="54">
        <v>42887</v>
      </c>
      <c r="FA1" s="55"/>
      <c r="FB1" s="54">
        <v>42917</v>
      </c>
      <c r="FC1" s="55"/>
      <c r="FD1" s="54">
        <v>42948</v>
      </c>
      <c r="FE1" s="55"/>
      <c r="FF1" s="54">
        <v>42979</v>
      </c>
      <c r="FG1" s="55"/>
      <c r="FH1" s="54">
        <v>43009</v>
      </c>
      <c r="FI1" s="55"/>
      <c r="FJ1" s="54">
        <v>43040</v>
      </c>
      <c r="FK1" s="55"/>
      <c r="FL1" s="54">
        <v>43070</v>
      </c>
      <c r="FM1" s="55"/>
      <c r="FN1" s="54">
        <v>43101</v>
      </c>
      <c r="FO1" s="55"/>
      <c r="FP1" s="54">
        <v>43132</v>
      </c>
      <c r="FQ1" s="55"/>
      <c r="FR1" s="54">
        <v>43160</v>
      </c>
      <c r="FS1" s="55"/>
      <c r="FT1" s="54">
        <v>43191</v>
      </c>
      <c r="FU1" s="55"/>
      <c r="FV1" s="54">
        <v>43221</v>
      </c>
      <c r="FW1" s="55"/>
      <c r="FX1" s="54">
        <v>43252</v>
      </c>
      <c r="FY1" s="55"/>
      <c r="FZ1" s="54">
        <v>43282</v>
      </c>
      <c r="GA1" s="55"/>
      <c r="GB1" s="54">
        <v>43313</v>
      </c>
      <c r="GC1" s="55"/>
      <c r="GD1" s="54">
        <v>43344</v>
      </c>
      <c r="GE1" s="55"/>
      <c r="GF1" s="54">
        <v>43374</v>
      </c>
      <c r="GG1" s="55"/>
      <c r="GH1" s="54">
        <v>43405</v>
      </c>
      <c r="GI1" s="55"/>
      <c r="GJ1" s="54">
        <v>43435</v>
      </c>
      <c r="GK1" s="55"/>
      <c r="GL1" s="54">
        <v>43466</v>
      </c>
      <c r="GM1" s="55"/>
      <c r="GN1" s="54">
        <v>43497</v>
      </c>
      <c r="GO1" s="55"/>
      <c r="GP1" s="54">
        <v>43525</v>
      </c>
      <c r="GQ1" s="55"/>
      <c r="GR1" s="54">
        <v>43556</v>
      </c>
      <c r="GS1" s="55"/>
      <c r="GT1" s="54">
        <v>43586</v>
      </c>
      <c r="GU1" s="55"/>
      <c r="GV1" s="54">
        <v>43617</v>
      </c>
      <c r="GW1" s="55"/>
      <c r="GX1" s="54">
        <v>43647</v>
      </c>
      <c r="GY1" s="55"/>
      <c r="GZ1" s="54">
        <v>43678</v>
      </c>
      <c r="HA1" s="55"/>
      <c r="HB1" s="54">
        <v>43709</v>
      </c>
      <c r="HC1" s="55"/>
      <c r="HD1" s="54">
        <v>43739</v>
      </c>
      <c r="HE1" s="55"/>
      <c r="HF1" s="54">
        <v>43770</v>
      </c>
      <c r="HG1" s="55"/>
      <c r="HH1" s="54">
        <v>43800</v>
      </c>
      <c r="HI1" s="55"/>
      <c r="HJ1" s="54">
        <v>43831</v>
      </c>
      <c r="HK1" s="55"/>
      <c r="HL1" s="54">
        <v>43862</v>
      </c>
      <c r="HM1" s="55"/>
      <c r="HN1" s="54">
        <v>43891</v>
      </c>
      <c r="HO1" s="55"/>
      <c r="HP1" s="54">
        <v>43922</v>
      </c>
      <c r="HQ1" s="55"/>
      <c r="HR1" s="54">
        <v>43952</v>
      </c>
      <c r="HS1" s="55"/>
      <c r="HT1" s="54">
        <v>43983</v>
      </c>
      <c r="HU1" s="55"/>
      <c r="HV1" s="54">
        <v>44013</v>
      </c>
      <c r="HW1" s="55"/>
      <c r="HX1" s="54">
        <v>44044</v>
      </c>
      <c r="HY1" s="55"/>
      <c r="HZ1" s="54">
        <v>44075</v>
      </c>
      <c r="IA1" s="55"/>
      <c r="IB1" s="54">
        <v>44105</v>
      </c>
      <c r="IC1" s="55"/>
      <c r="ID1" s="54">
        <v>44136</v>
      </c>
      <c r="IE1" s="55"/>
      <c r="IF1" s="54">
        <v>44166</v>
      </c>
      <c r="IG1" s="55"/>
      <c r="IH1" s="54">
        <v>44197</v>
      </c>
      <c r="II1" s="55"/>
      <c r="IJ1" s="54">
        <v>44228</v>
      </c>
      <c r="IK1" s="55"/>
      <c r="IL1" s="54">
        <v>44256</v>
      </c>
      <c r="IM1" s="55"/>
      <c r="IN1" s="54">
        <v>44287</v>
      </c>
      <c r="IO1" s="55"/>
      <c r="IP1" s="54">
        <v>44317</v>
      </c>
      <c r="IQ1" s="55"/>
      <c r="IR1" s="54">
        <v>44348</v>
      </c>
      <c r="IS1" s="55"/>
      <c r="IT1" s="54">
        <v>44378</v>
      </c>
      <c r="IU1" s="55"/>
      <c r="IV1" s="54">
        <v>44409</v>
      </c>
      <c r="IW1" s="55"/>
      <c r="IX1" s="54">
        <v>44440</v>
      </c>
      <c r="IY1" s="55"/>
      <c r="IZ1" s="54">
        <v>44470</v>
      </c>
      <c r="JA1" s="55"/>
      <c r="JB1" s="54">
        <v>44501</v>
      </c>
      <c r="JC1" s="55"/>
      <c r="JD1" s="54">
        <v>44531</v>
      </c>
      <c r="JE1" s="55"/>
      <c r="JF1" s="54">
        <v>44562</v>
      </c>
      <c r="JG1" s="55"/>
      <c r="JH1" s="54">
        <v>44593</v>
      </c>
      <c r="JI1" s="55"/>
      <c r="JJ1" s="54">
        <v>44621</v>
      </c>
      <c r="JK1" s="55"/>
      <c r="JL1" s="54">
        <v>44652</v>
      </c>
      <c r="JM1" s="55"/>
      <c r="JN1" s="54">
        <v>44682</v>
      </c>
      <c r="JO1" s="55"/>
      <c r="JP1" s="54">
        <v>44713</v>
      </c>
      <c r="JQ1" s="55"/>
      <c r="JR1" s="54">
        <v>44743</v>
      </c>
      <c r="JS1" s="55"/>
      <c r="JT1" s="54">
        <v>44774</v>
      </c>
      <c r="JU1" s="55"/>
      <c r="JV1" s="54">
        <v>44805</v>
      </c>
      <c r="JW1" s="55"/>
      <c r="JX1" s="54">
        <v>44835</v>
      </c>
      <c r="JY1" s="55"/>
      <c r="JZ1" s="54">
        <v>44866</v>
      </c>
      <c r="KA1" s="55"/>
      <c r="KB1" s="54">
        <v>44896</v>
      </c>
      <c r="KC1" s="55"/>
      <c r="KD1" s="54">
        <v>44927</v>
      </c>
      <c r="KE1" s="55"/>
      <c r="KF1" s="54">
        <v>44958</v>
      </c>
      <c r="KG1" s="55"/>
      <c r="KH1" s="54">
        <v>44986</v>
      </c>
      <c r="KI1" s="55"/>
      <c r="KJ1" s="54">
        <v>45017</v>
      </c>
      <c r="KK1" s="55"/>
      <c r="KL1" s="54">
        <v>45047</v>
      </c>
      <c r="KM1" s="55"/>
      <c r="KN1" s="54">
        <v>45078</v>
      </c>
      <c r="KO1" s="55"/>
      <c r="KP1" s="54">
        <v>45108</v>
      </c>
      <c r="KQ1" s="55"/>
      <c r="KR1" s="54">
        <v>45139</v>
      </c>
      <c r="KS1" s="55"/>
      <c r="KT1" s="54">
        <v>45170</v>
      </c>
      <c r="KU1" s="55"/>
      <c r="KV1" s="54">
        <v>45200</v>
      </c>
      <c r="KW1" s="55"/>
      <c r="KX1" s="54">
        <v>45231</v>
      </c>
      <c r="KY1" s="55"/>
      <c r="KZ1" s="54">
        <v>45261</v>
      </c>
      <c r="LA1" s="55"/>
      <c r="LB1" s="54">
        <v>45292</v>
      </c>
      <c r="LC1" s="55"/>
      <c r="LD1" s="54">
        <v>45323</v>
      </c>
      <c r="LE1" s="55"/>
      <c r="LF1" s="54">
        <v>45352</v>
      </c>
      <c r="LG1" s="55"/>
      <c r="LH1" s="54">
        <v>45383</v>
      </c>
      <c r="LI1" s="55"/>
      <c r="LJ1" s="54">
        <v>45413</v>
      </c>
      <c r="LK1" s="55"/>
      <c r="LL1" s="54">
        <v>45444</v>
      </c>
      <c r="LM1" s="55"/>
      <c r="LN1" s="54">
        <v>45474</v>
      </c>
      <c r="LO1" s="55"/>
      <c r="LP1" s="54">
        <v>45505</v>
      </c>
      <c r="LQ1" s="55"/>
      <c r="LR1" s="54">
        <v>45536</v>
      </c>
      <c r="LS1" s="55"/>
      <c r="LT1" s="54">
        <v>45566</v>
      </c>
      <c r="LU1" s="55"/>
      <c r="LV1" s="54">
        <v>45597</v>
      </c>
      <c r="LW1" s="55"/>
      <c r="LX1" s="54">
        <v>45627</v>
      </c>
      <c r="LY1" s="55"/>
      <c r="LZ1" s="54">
        <v>45658</v>
      </c>
      <c r="MA1" s="55"/>
      <c r="MB1" s="54">
        <v>45689</v>
      </c>
      <c r="MC1" s="55"/>
      <c r="MD1" s="54">
        <v>45717</v>
      </c>
      <c r="ME1" s="55"/>
      <c r="MF1" s="54">
        <v>45748</v>
      </c>
      <c r="MG1" s="55"/>
      <c r="MH1" s="54">
        <v>45778</v>
      </c>
      <c r="MI1" s="55"/>
      <c r="MJ1" s="54">
        <v>45809</v>
      </c>
      <c r="MK1" s="55"/>
      <c r="ML1" s="54">
        <v>45839</v>
      </c>
      <c r="MM1" s="55"/>
      <c r="MN1" s="54">
        <v>45870</v>
      </c>
      <c r="MO1" s="55"/>
      <c r="MP1" s="54">
        <v>45901</v>
      </c>
      <c r="MQ1" s="55"/>
      <c r="MR1" s="54">
        <v>45931</v>
      </c>
      <c r="MS1" s="55"/>
      <c r="MT1" s="58" t="s">
        <v>67</v>
      </c>
      <c r="MU1" s="59"/>
    </row>
    <row r="2" spans="1:359" x14ac:dyDescent="0.25">
      <c r="A2" s="57"/>
      <c r="B2" s="10" t="s">
        <v>18</v>
      </c>
      <c r="C2" s="11" t="s">
        <v>19</v>
      </c>
      <c r="D2" s="10" t="s">
        <v>18</v>
      </c>
      <c r="E2" s="11" t="s">
        <v>19</v>
      </c>
      <c r="F2" s="10" t="s">
        <v>18</v>
      </c>
      <c r="G2" s="11" t="s">
        <v>19</v>
      </c>
      <c r="H2" s="10" t="s">
        <v>18</v>
      </c>
      <c r="I2" s="11" t="s">
        <v>19</v>
      </c>
      <c r="J2" s="10" t="s">
        <v>18</v>
      </c>
      <c r="K2" s="11" t="s">
        <v>19</v>
      </c>
      <c r="L2" s="10" t="s">
        <v>18</v>
      </c>
      <c r="M2" s="11" t="s">
        <v>19</v>
      </c>
      <c r="N2" s="10" t="s">
        <v>18</v>
      </c>
      <c r="O2" s="11" t="s">
        <v>19</v>
      </c>
      <c r="P2" s="10" t="s">
        <v>18</v>
      </c>
      <c r="Q2" s="11" t="s">
        <v>19</v>
      </c>
      <c r="R2" s="10" t="s">
        <v>18</v>
      </c>
      <c r="S2" s="11" t="s">
        <v>19</v>
      </c>
      <c r="T2" s="10" t="s">
        <v>18</v>
      </c>
      <c r="U2" s="11" t="s">
        <v>19</v>
      </c>
      <c r="V2" s="10" t="s">
        <v>18</v>
      </c>
      <c r="W2" s="11" t="s">
        <v>19</v>
      </c>
      <c r="X2" s="10" t="s">
        <v>18</v>
      </c>
      <c r="Y2" s="11" t="s">
        <v>19</v>
      </c>
      <c r="Z2" s="12" t="s">
        <v>18</v>
      </c>
      <c r="AA2" s="13" t="s">
        <v>19</v>
      </c>
      <c r="AB2" s="12" t="s">
        <v>18</v>
      </c>
      <c r="AC2" s="13" t="s">
        <v>19</v>
      </c>
      <c r="AD2" s="12" t="s">
        <v>18</v>
      </c>
      <c r="AE2" s="13" t="s">
        <v>19</v>
      </c>
      <c r="AF2" s="12" t="s">
        <v>18</v>
      </c>
      <c r="AG2" s="13" t="s">
        <v>19</v>
      </c>
      <c r="AH2" s="12" t="s">
        <v>18</v>
      </c>
      <c r="AI2" s="13" t="s">
        <v>19</v>
      </c>
      <c r="AJ2" s="12" t="s">
        <v>18</v>
      </c>
      <c r="AK2" s="13" t="s">
        <v>19</v>
      </c>
      <c r="AL2" s="12" t="s">
        <v>18</v>
      </c>
      <c r="AM2" s="13" t="s">
        <v>19</v>
      </c>
      <c r="AN2" s="12" t="s">
        <v>18</v>
      </c>
      <c r="AO2" s="13" t="s">
        <v>19</v>
      </c>
      <c r="AP2" s="12" t="s">
        <v>18</v>
      </c>
      <c r="AQ2" s="13" t="s">
        <v>19</v>
      </c>
      <c r="AR2" s="12" t="s">
        <v>18</v>
      </c>
      <c r="AS2" s="13" t="s">
        <v>19</v>
      </c>
      <c r="AT2" s="12" t="s">
        <v>18</v>
      </c>
      <c r="AU2" s="13" t="s">
        <v>19</v>
      </c>
      <c r="AV2" s="12" t="s">
        <v>18</v>
      </c>
      <c r="AW2" s="13" t="s">
        <v>19</v>
      </c>
      <c r="AX2" s="12" t="s">
        <v>18</v>
      </c>
      <c r="AY2" s="13" t="s">
        <v>19</v>
      </c>
      <c r="AZ2" s="12" t="s">
        <v>18</v>
      </c>
      <c r="BA2" s="13" t="s">
        <v>19</v>
      </c>
      <c r="BB2" s="12" t="s">
        <v>18</v>
      </c>
      <c r="BC2" s="13" t="s">
        <v>19</v>
      </c>
      <c r="BD2" s="12" t="s">
        <v>18</v>
      </c>
      <c r="BE2" s="13" t="s">
        <v>19</v>
      </c>
      <c r="BF2" s="12" t="s">
        <v>18</v>
      </c>
      <c r="BG2" s="13" t="s">
        <v>19</v>
      </c>
      <c r="BH2" s="12" t="s">
        <v>18</v>
      </c>
      <c r="BI2" s="13" t="s">
        <v>19</v>
      </c>
      <c r="BJ2" s="12" t="s">
        <v>18</v>
      </c>
      <c r="BK2" s="13" t="s">
        <v>19</v>
      </c>
      <c r="BL2" s="12" t="s">
        <v>18</v>
      </c>
      <c r="BM2" s="13" t="s">
        <v>19</v>
      </c>
      <c r="BN2" s="12" t="s">
        <v>18</v>
      </c>
      <c r="BO2" s="13" t="s">
        <v>19</v>
      </c>
      <c r="BP2" s="12" t="s">
        <v>18</v>
      </c>
      <c r="BQ2" s="13" t="s">
        <v>19</v>
      </c>
      <c r="BR2" s="12" t="s">
        <v>18</v>
      </c>
      <c r="BS2" s="13" t="s">
        <v>19</v>
      </c>
      <c r="BT2" s="12" t="s">
        <v>18</v>
      </c>
      <c r="BU2" s="13" t="s">
        <v>19</v>
      </c>
      <c r="BV2" s="12" t="s">
        <v>18</v>
      </c>
      <c r="BW2" s="13" t="s">
        <v>19</v>
      </c>
      <c r="BX2" s="12" t="s">
        <v>18</v>
      </c>
      <c r="BY2" s="13" t="s">
        <v>19</v>
      </c>
      <c r="BZ2" s="12" t="s">
        <v>18</v>
      </c>
      <c r="CA2" s="13" t="s">
        <v>19</v>
      </c>
      <c r="CB2" s="12" t="s">
        <v>18</v>
      </c>
      <c r="CC2" s="13" t="s">
        <v>19</v>
      </c>
      <c r="CD2" s="12" t="s">
        <v>18</v>
      </c>
      <c r="CE2" s="13" t="s">
        <v>19</v>
      </c>
      <c r="CF2" s="12" t="s">
        <v>18</v>
      </c>
      <c r="CG2" s="13" t="s">
        <v>19</v>
      </c>
      <c r="CH2" s="12" t="s">
        <v>18</v>
      </c>
      <c r="CI2" s="13" t="s">
        <v>19</v>
      </c>
      <c r="CJ2" s="12" t="s">
        <v>18</v>
      </c>
      <c r="CK2" s="13" t="s">
        <v>19</v>
      </c>
      <c r="CL2" s="12" t="s">
        <v>18</v>
      </c>
      <c r="CM2" s="13" t="s">
        <v>19</v>
      </c>
      <c r="CN2" s="12" t="s">
        <v>18</v>
      </c>
      <c r="CO2" s="13" t="s">
        <v>19</v>
      </c>
      <c r="CP2" s="12" t="s">
        <v>18</v>
      </c>
      <c r="CQ2" s="13" t="s">
        <v>19</v>
      </c>
      <c r="CR2" s="12" t="s">
        <v>18</v>
      </c>
      <c r="CS2" s="13" t="s">
        <v>19</v>
      </c>
      <c r="CT2" s="12" t="s">
        <v>18</v>
      </c>
      <c r="CU2" s="13" t="s">
        <v>19</v>
      </c>
      <c r="CV2" s="12" t="s">
        <v>18</v>
      </c>
      <c r="CW2" s="13" t="s">
        <v>19</v>
      </c>
      <c r="CX2" s="12" t="s">
        <v>18</v>
      </c>
      <c r="CY2" s="13" t="s">
        <v>19</v>
      </c>
      <c r="CZ2" s="12" t="s">
        <v>18</v>
      </c>
      <c r="DA2" s="13" t="s">
        <v>19</v>
      </c>
      <c r="DB2" s="12" t="s">
        <v>18</v>
      </c>
      <c r="DC2" s="13" t="s">
        <v>19</v>
      </c>
      <c r="DD2" s="12" t="s">
        <v>18</v>
      </c>
      <c r="DE2" s="13" t="s">
        <v>19</v>
      </c>
      <c r="DF2" s="12" t="s">
        <v>18</v>
      </c>
      <c r="DG2" s="13" t="s">
        <v>19</v>
      </c>
      <c r="DH2" s="12" t="s">
        <v>18</v>
      </c>
      <c r="DI2" s="13" t="s">
        <v>19</v>
      </c>
      <c r="DJ2" s="12" t="s">
        <v>18</v>
      </c>
      <c r="DK2" s="13" t="s">
        <v>19</v>
      </c>
      <c r="DL2" s="12" t="s">
        <v>18</v>
      </c>
      <c r="DM2" s="13" t="s">
        <v>19</v>
      </c>
      <c r="DN2" s="12" t="s">
        <v>18</v>
      </c>
      <c r="DO2" s="13" t="s">
        <v>19</v>
      </c>
      <c r="DP2" s="12" t="s">
        <v>18</v>
      </c>
      <c r="DQ2" s="13" t="s">
        <v>19</v>
      </c>
      <c r="DR2" s="12" t="s">
        <v>18</v>
      </c>
      <c r="DS2" s="13" t="s">
        <v>19</v>
      </c>
      <c r="DT2" s="12" t="s">
        <v>18</v>
      </c>
      <c r="DU2" s="13" t="s">
        <v>19</v>
      </c>
      <c r="DV2" s="12" t="s">
        <v>18</v>
      </c>
      <c r="DW2" s="13" t="s">
        <v>19</v>
      </c>
      <c r="DX2" s="12" t="s">
        <v>18</v>
      </c>
      <c r="DY2" s="13" t="s">
        <v>19</v>
      </c>
      <c r="DZ2" s="12" t="s">
        <v>18</v>
      </c>
      <c r="EA2" s="13" t="s">
        <v>19</v>
      </c>
      <c r="EB2" s="12" t="s">
        <v>18</v>
      </c>
      <c r="EC2" s="13" t="s">
        <v>19</v>
      </c>
      <c r="ED2" s="12" t="s">
        <v>18</v>
      </c>
      <c r="EE2" s="13" t="s">
        <v>19</v>
      </c>
      <c r="EF2" s="12" t="s">
        <v>18</v>
      </c>
      <c r="EG2" s="13" t="s">
        <v>19</v>
      </c>
      <c r="EH2" s="12" t="s">
        <v>18</v>
      </c>
      <c r="EI2" s="13" t="s">
        <v>19</v>
      </c>
      <c r="EJ2" s="12" t="s">
        <v>18</v>
      </c>
      <c r="EK2" s="13" t="s">
        <v>19</v>
      </c>
      <c r="EL2" s="12" t="s">
        <v>18</v>
      </c>
      <c r="EM2" s="13" t="s">
        <v>19</v>
      </c>
      <c r="EN2" s="12" t="s">
        <v>18</v>
      </c>
      <c r="EO2" s="13" t="s">
        <v>19</v>
      </c>
      <c r="EP2" s="12" t="s">
        <v>18</v>
      </c>
      <c r="EQ2" s="13" t="s">
        <v>19</v>
      </c>
      <c r="ER2" s="12" t="s">
        <v>18</v>
      </c>
      <c r="ES2" s="13" t="s">
        <v>19</v>
      </c>
      <c r="ET2" s="12" t="s">
        <v>18</v>
      </c>
      <c r="EU2" s="13" t="s">
        <v>19</v>
      </c>
      <c r="EV2" s="12" t="s">
        <v>18</v>
      </c>
      <c r="EW2" s="13" t="s">
        <v>19</v>
      </c>
      <c r="EX2" s="12" t="s">
        <v>18</v>
      </c>
      <c r="EY2" s="13" t="s">
        <v>19</v>
      </c>
      <c r="EZ2" s="12" t="s">
        <v>18</v>
      </c>
      <c r="FA2" s="13" t="s">
        <v>19</v>
      </c>
      <c r="FB2" s="12" t="s">
        <v>18</v>
      </c>
      <c r="FC2" s="13" t="s">
        <v>19</v>
      </c>
      <c r="FD2" s="12" t="s">
        <v>18</v>
      </c>
      <c r="FE2" s="13" t="s">
        <v>19</v>
      </c>
      <c r="FF2" s="12" t="s">
        <v>18</v>
      </c>
      <c r="FG2" s="13" t="s">
        <v>19</v>
      </c>
      <c r="FH2" s="12" t="s">
        <v>18</v>
      </c>
      <c r="FI2" s="13" t="s">
        <v>19</v>
      </c>
      <c r="FJ2" s="12" t="s">
        <v>18</v>
      </c>
      <c r="FK2" s="13" t="s">
        <v>19</v>
      </c>
      <c r="FL2" s="12" t="s">
        <v>18</v>
      </c>
      <c r="FM2" s="13" t="s">
        <v>19</v>
      </c>
      <c r="FN2" s="12" t="s">
        <v>18</v>
      </c>
      <c r="FO2" s="13" t="s">
        <v>19</v>
      </c>
      <c r="FP2" s="12" t="s">
        <v>18</v>
      </c>
      <c r="FQ2" s="13" t="s">
        <v>19</v>
      </c>
      <c r="FR2" s="12" t="s">
        <v>18</v>
      </c>
      <c r="FS2" s="13" t="s">
        <v>19</v>
      </c>
      <c r="FT2" s="12" t="s">
        <v>18</v>
      </c>
      <c r="FU2" s="13" t="s">
        <v>19</v>
      </c>
      <c r="FV2" s="12" t="s">
        <v>18</v>
      </c>
      <c r="FW2" s="13" t="s">
        <v>19</v>
      </c>
      <c r="FX2" s="12" t="s">
        <v>18</v>
      </c>
      <c r="FY2" s="13" t="s">
        <v>19</v>
      </c>
      <c r="FZ2" s="12" t="s">
        <v>18</v>
      </c>
      <c r="GA2" s="13" t="s">
        <v>19</v>
      </c>
      <c r="GB2" s="12" t="s">
        <v>18</v>
      </c>
      <c r="GC2" s="13" t="s">
        <v>19</v>
      </c>
      <c r="GD2" s="12" t="s">
        <v>18</v>
      </c>
      <c r="GE2" s="13" t="s">
        <v>19</v>
      </c>
      <c r="GF2" s="12" t="s">
        <v>18</v>
      </c>
      <c r="GG2" s="13" t="s">
        <v>19</v>
      </c>
      <c r="GH2" s="12" t="s">
        <v>18</v>
      </c>
      <c r="GI2" s="13" t="s">
        <v>19</v>
      </c>
      <c r="GJ2" s="12" t="s">
        <v>18</v>
      </c>
      <c r="GK2" s="13" t="s">
        <v>19</v>
      </c>
      <c r="GL2" s="12" t="s">
        <v>18</v>
      </c>
      <c r="GM2" s="13" t="s">
        <v>19</v>
      </c>
      <c r="GN2" s="12" t="s">
        <v>18</v>
      </c>
      <c r="GO2" s="13" t="s">
        <v>19</v>
      </c>
      <c r="GP2" s="12" t="s">
        <v>18</v>
      </c>
      <c r="GQ2" s="13" t="s">
        <v>19</v>
      </c>
      <c r="GR2" s="12" t="s">
        <v>18</v>
      </c>
      <c r="GS2" s="13" t="s">
        <v>19</v>
      </c>
      <c r="GT2" s="12" t="s">
        <v>18</v>
      </c>
      <c r="GU2" s="13" t="s">
        <v>19</v>
      </c>
      <c r="GV2" s="12" t="s">
        <v>18</v>
      </c>
      <c r="GW2" s="13" t="s">
        <v>19</v>
      </c>
      <c r="GX2" s="12" t="s">
        <v>18</v>
      </c>
      <c r="GY2" s="13" t="s">
        <v>19</v>
      </c>
      <c r="GZ2" s="12" t="s">
        <v>18</v>
      </c>
      <c r="HA2" s="13" t="s">
        <v>19</v>
      </c>
      <c r="HB2" s="12" t="s">
        <v>18</v>
      </c>
      <c r="HC2" s="13" t="s">
        <v>19</v>
      </c>
      <c r="HD2" s="12" t="s">
        <v>18</v>
      </c>
      <c r="HE2" s="13" t="s">
        <v>19</v>
      </c>
      <c r="HF2" s="12" t="s">
        <v>18</v>
      </c>
      <c r="HG2" s="13" t="s">
        <v>19</v>
      </c>
      <c r="HH2" s="12" t="s">
        <v>18</v>
      </c>
      <c r="HI2" s="13" t="s">
        <v>19</v>
      </c>
      <c r="HJ2" s="12" t="s">
        <v>18</v>
      </c>
      <c r="HK2" s="13" t="s">
        <v>19</v>
      </c>
      <c r="HL2" s="12" t="s">
        <v>18</v>
      </c>
      <c r="HM2" s="13" t="s">
        <v>19</v>
      </c>
      <c r="HN2" s="12" t="s">
        <v>18</v>
      </c>
      <c r="HO2" s="13" t="s">
        <v>19</v>
      </c>
      <c r="HP2" s="12" t="s">
        <v>18</v>
      </c>
      <c r="HQ2" s="13" t="s">
        <v>19</v>
      </c>
      <c r="HR2" s="12" t="s">
        <v>18</v>
      </c>
      <c r="HS2" s="13" t="s">
        <v>19</v>
      </c>
      <c r="HT2" s="12" t="s">
        <v>18</v>
      </c>
      <c r="HU2" s="13" t="s">
        <v>19</v>
      </c>
      <c r="HV2" s="12" t="s">
        <v>18</v>
      </c>
      <c r="HW2" s="13" t="s">
        <v>19</v>
      </c>
      <c r="HX2" s="12" t="s">
        <v>18</v>
      </c>
      <c r="HY2" s="13" t="s">
        <v>19</v>
      </c>
      <c r="HZ2" s="12" t="s">
        <v>18</v>
      </c>
      <c r="IA2" s="13" t="s">
        <v>19</v>
      </c>
      <c r="IB2" s="12" t="s">
        <v>18</v>
      </c>
      <c r="IC2" s="13" t="s">
        <v>19</v>
      </c>
      <c r="ID2" s="12" t="s">
        <v>18</v>
      </c>
      <c r="IE2" s="13" t="s">
        <v>19</v>
      </c>
      <c r="IF2" s="12" t="s">
        <v>18</v>
      </c>
      <c r="IG2" s="13" t="s">
        <v>19</v>
      </c>
      <c r="IH2" s="12" t="s">
        <v>18</v>
      </c>
      <c r="II2" s="13" t="s">
        <v>19</v>
      </c>
      <c r="IJ2" s="12" t="s">
        <v>18</v>
      </c>
      <c r="IK2" s="13" t="s">
        <v>19</v>
      </c>
      <c r="IL2" s="12" t="s">
        <v>18</v>
      </c>
      <c r="IM2" s="13" t="s">
        <v>19</v>
      </c>
      <c r="IN2" s="12" t="s">
        <v>18</v>
      </c>
      <c r="IO2" s="13" t="s">
        <v>19</v>
      </c>
      <c r="IP2" s="12" t="s">
        <v>18</v>
      </c>
      <c r="IQ2" s="13" t="s">
        <v>19</v>
      </c>
      <c r="IR2" s="12" t="s">
        <v>18</v>
      </c>
      <c r="IS2" s="13" t="s">
        <v>19</v>
      </c>
      <c r="IT2" s="12" t="s">
        <v>18</v>
      </c>
      <c r="IU2" s="13" t="s">
        <v>19</v>
      </c>
      <c r="IV2" s="12" t="s">
        <v>18</v>
      </c>
      <c r="IW2" s="13" t="s">
        <v>19</v>
      </c>
      <c r="IX2" s="12" t="s">
        <v>18</v>
      </c>
      <c r="IY2" s="13" t="s">
        <v>19</v>
      </c>
      <c r="IZ2" s="12" t="s">
        <v>18</v>
      </c>
      <c r="JA2" s="13" t="s">
        <v>19</v>
      </c>
      <c r="JB2" s="12" t="s">
        <v>18</v>
      </c>
      <c r="JC2" s="13" t="s">
        <v>19</v>
      </c>
      <c r="JD2" s="12" t="s">
        <v>18</v>
      </c>
      <c r="JE2" s="13" t="s">
        <v>19</v>
      </c>
      <c r="JF2" s="12" t="s">
        <v>18</v>
      </c>
      <c r="JG2" s="13" t="s">
        <v>19</v>
      </c>
      <c r="JH2" s="12" t="s">
        <v>18</v>
      </c>
      <c r="JI2" s="13" t="s">
        <v>19</v>
      </c>
      <c r="JJ2" s="12" t="s">
        <v>18</v>
      </c>
      <c r="JK2" s="13" t="s">
        <v>19</v>
      </c>
      <c r="JL2" s="12" t="s">
        <v>18</v>
      </c>
      <c r="JM2" s="13" t="s">
        <v>19</v>
      </c>
      <c r="JN2" s="12" t="s">
        <v>18</v>
      </c>
      <c r="JO2" s="13" t="s">
        <v>19</v>
      </c>
      <c r="JP2" s="12" t="s">
        <v>18</v>
      </c>
      <c r="JQ2" s="13" t="s">
        <v>19</v>
      </c>
      <c r="JR2" s="12" t="s">
        <v>18</v>
      </c>
      <c r="JS2" s="13" t="s">
        <v>19</v>
      </c>
      <c r="JT2" s="12" t="s">
        <v>18</v>
      </c>
      <c r="JU2" s="13" t="s">
        <v>19</v>
      </c>
      <c r="JV2" s="12" t="s">
        <v>18</v>
      </c>
      <c r="JW2" s="13" t="s">
        <v>19</v>
      </c>
      <c r="JX2" s="12" t="s">
        <v>18</v>
      </c>
      <c r="JY2" s="13" t="s">
        <v>19</v>
      </c>
      <c r="JZ2" s="12" t="s">
        <v>18</v>
      </c>
      <c r="KA2" s="13" t="s">
        <v>19</v>
      </c>
      <c r="KB2" s="12" t="s">
        <v>18</v>
      </c>
      <c r="KC2" s="13" t="s">
        <v>19</v>
      </c>
      <c r="KD2" s="12" t="s">
        <v>18</v>
      </c>
      <c r="KE2" s="13" t="s">
        <v>19</v>
      </c>
      <c r="KF2" s="12" t="s">
        <v>18</v>
      </c>
      <c r="KG2" s="13" t="s">
        <v>19</v>
      </c>
      <c r="KH2" s="12" t="s">
        <v>18</v>
      </c>
      <c r="KI2" s="13" t="s">
        <v>19</v>
      </c>
      <c r="KJ2" s="12" t="s">
        <v>18</v>
      </c>
      <c r="KK2" s="13" t="s">
        <v>19</v>
      </c>
      <c r="KL2" s="12" t="s">
        <v>18</v>
      </c>
      <c r="KM2" s="13" t="s">
        <v>19</v>
      </c>
      <c r="KN2" s="12" t="s">
        <v>18</v>
      </c>
      <c r="KO2" s="13" t="s">
        <v>19</v>
      </c>
      <c r="KP2" s="12" t="s">
        <v>18</v>
      </c>
      <c r="KQ2" s="13" t="s">
        <v>19</v>
      </c>
      <c r="KR2" s="12" t="s">
        <v>18</v>
      </c>
      <c r="KS2" s="13" t="s">
        <v>19</v>
      </c>
      <c r="KT2" s="12" t="s">
        <v>18</v>
      </c>
      <c r="KU2" s="13" t="s">
        <v>19</v>
      </c>
      <c r="KV2" s="12" t="s">
        <v>18</v>
      </c>
      <c r="KW2" s="13" t="s">
        <v>19</v>
      </c>
      <c r="KX2" s="12" t="s">
        <v>18</v>
      </c>
      <c r="KY2" s="13" t="s">
        <v>19</v>
      </c>
      <c r="KZ2" s="12" t="s">
        <v>18</v>
      </c>
      <c r="LA2" s="13" t="s">
        <v>19</v>
      </c>
      <c r="LB2" s="12" t="s">
        <v>18</v>
      </c>
      <c r="LC2" s="13" t="s">
        <v>19</v>
      </c>
      <c r="LD2" s="12" t="s">
        <v>18</v>
      </c>
      <c r="LE2" s="13" t="s">
        <v>19</v>
      </c>
      <c r="LF2" s="12" t="s">
        <v>18</v>
      </c>
      <c r="LG2" s="13" t="s">
        <v>19</v>
      </c>
      <c r="LH2" s="12" t="s">
        <v>18</v>
      </c>
      <c r="LI2" s="13" t="s">
        <v>19</v>
      </c>
      <c r="LJ2" s="12" t="s">
        <v>18</v>
      </c>
      <c r="LK2" s="13" t="s">
        <v>19</v>
      </c>
      <c r="LL2" s="12" t="s">
        <v>18</v>
      </c>
      <c r="LM2" s="13" t="s">
        <v>19</v>
      </c>
      <c r="LN2" s="12" t="s">
        <v>18</v>
      </c>
      <c r="LO2" s="13" t="s">
        <v>19</v>
      </c>
      <c r="LP2" s="12" t="s">
        <v>18</v>
      </c>
      <c r="LQ2" s="13" t="s">
        <v>19</v>
      </c>
      <c r="LR2" s="12" t="s">
        <v>18</v>
      </c>
      <c r="LS2" s="13" t="s">
        <v>19</v>
      </c>
      <c r="LT2" s="12" t="s">
        <v>18</v>
      </c>
      <c r="LU2" s="13" t="s">
        <v>19</v>
      </c>
      <c r="LV2" s="12" t="s">
        <v>18</v>
      </c>
      <c r="LW2" s="13" t="s">
        <v>19</v>
      </c>
      <c r="LX2" s="12" t="s">
        <v>18</v>
      </c>
      <c r="LY2" s="13" t="s">
        <v>19</v>
      </c>
      <c r="LZ2" s="12" t="s">
        <v>18</v>
      </c>
      <c r="MA2" s="13" t="s">
        <v>19</v>
      </c>
      <c r="MB2" s="12" t="s">
        <v>18</v>
      </c>
      <c r="MC2" s="13" t="s">
        <v>19</v>
      </c>
      <c r="MD2" s="12" t="s">
        <v>18</v>
      </c>
      <c r="ME2" s="13" t="s">
        <v>19</v>
      </c>
      <c r="MF2" s="12" t="s">
        <v>18</v>
      </c>
      <c r="MG2" s="13" t="s">
        <v>19</v>
      </c>
      <c r="MH2" s="12" t="s">
        <v>18</v>
      </c>
      <c r="MI2" s="13" t="s">
        <v>19</v>
      </c>
      <c r="MJ2" s="12" t="s">
        <v>18</v>
      </c>
      <c r="MK2" s="13" t="s">
        <v>19</v>
      </c>
      <c r="ML2" s="12" t="s">
        <v>18</v>
      </c>
      <c r="MM2" s="13" t="s">
        <v>19</v>
      </c>
      <c r="MN2" s="12" t="s">
        <v>18</v>
      </c>
      <c r="MO2" s="13" t="s">
        <v>19</v>
      </c>
      <c r="MP2" s="12" t="s">
        <v>18</v>
      </c>
      <c r="MQ2" s="13" t="s">
        <v>19</v>
      </c>
      <c r="MR2" s="12" t="s">
        <v>18</v>
      </c>
      <c r="MS2" s="13" t="s">
        <v>19</v>
      </c>
      <c r="MT2" s="38" t="s">
        <v>18</v>
      </c>
      <c r="MU2" s="39" t="s">
        <v>19</v>
      </c>
    </row>
    <row r="3" spans="1:359" ht="13.5" customHeight="1" x14ac:dyDescent="0.25">
      <c r="A3" s="14" t="s">
        <v>0</v>
      </c>
      <c r="B3" s="7">
        <v>4099866.6666666665</v>
      </c>
      <c r="C3" s="8">
        <f>B3/INDEX(Exch_rates,MATCH($A3,Exch_regions2,0),MATCH(B$1,Exch_months2,0))</f>
        <v>132.39612486544669</v>
      </c>
      <c r="D3" s="7">
        <v>4202125</v>
      </c>
      <c r="E3" s="7">
        <f t="shared" ref="E3:E20" si="0">D3/INDEX(Exch_rates,MATCH($A3,Exch_regions2,0),MATCH(D$1,Exch_months2,0))</f>
        <v>136.87703583061889</v>
      </c>
      <c r="F3" s="7">
        <v>4093958.3333333335</v>
      </c>
      <c r="G3" s="7">
        <f t="shared" ref="G3:G20" si="1">F3/INDEX(Exch_rates,MATCH($A3,Exch_regions2,0),MATCH(F$1,Exch_months2,0))</f>
        <v>133.28133478024958</v>
      </c>
      <c r="H3" s="7">
        <v>4265425</v>
      </c>
      <c r="I3" s="7">
        <f t="shared" ref="I3:I20" si="2">H3/INDEX(Exch_rates,MATCH($A3,Exch_regions2,0),MATCH(H$1,Exch_months2,0))</f>
        <v>136.85855614973261</v>
      </c>
      <c r="J3" s="7">
        <v>4505622.2222222229</v>
      </c>
      <c r="K3" s="7">
        <f t="shared" ref="K3:K20" si="3">J3/INDEX(Exch_rates,MATCH($A3,Exch_regions2,0),MATCH(J$1,Exch_months2,0))</f>
        <v>142.55290726288408</v>
      </c>
      <c r="L3" s="7">
        <v>4751208.333333333</v>
      </c>
      <c r="M3" s="7">
        <f t="shared" ref="M3:M20" si="4">L3/INDEX(Exch_rates,MATCH($A3,Exch_regions2,0),MATCH(L$1,Exch_months2,0))</f>
        <v>148.12808521693947</v>
      </c>
      <c r="N3" s="7">
        <v>4922591.666666667</v>
      </c>
      <c r="O3" s="7">
        <f t="shared" ref="O3:O20" si="5">N3/INDEX(Exch_rates,MATCH($A3,Exch_regions2,0),MATCH(N$1,Exch_months2,0))</f>
        <v>155.53212216956294</v>
      </c>
      <c r="P3" s="7">
        <v>5020111.6279069772</v>
      </c>
      <c r="Q3" s="7">
        <f t="shared" ref="Q3:Q20" si="6">P3/INDEX(Exch_rates,MATCH($A3,Exch_regions2,0),MATCH(P$1,Exch_months2,0))</f>
        <v>159.87616649385276</v>
      </c>
      <c r="R3" s="7">
        <v>4903516.666666667</v>
      </c>
      <c r="S3" s="7">
        <f t="shared" ref="S3:S20" si="7">R3/INDEX(Exch_rates,MATCH($A3,Exch_regions2,0),MATCH(R$1,Exch_months2,0))</f>
        <v>158.39084791386273</v>
      </c>
      <c r="T3" s="7">
        <v>4770250</v>
      </c>
      <c r="U3" s="7">
        <f t="shared" ref="U3:U20" si="8">T3/INDEX(Exch_rates,MATCH($A3,Exch_regions2,0),MATCH(T$1,Exch_months2,0))</f>
        <v>161.24788732394367</v>
      </c>
      <c r="V3" s="7">
        <v>4409220.833333333</v>
      </c>
      <c r="W3" s="7">
        <f t="shared" ref="W3:W20" si="9">V3/INDEX(Exch_rates,MATCH($A3,Exch_regions2,0),MATCH(V$1,Exch_months2,0))</f>
        <v>162.00443968156765</v>
      </c>
      <c r="X3" s="7">
        <v>3692950</v>
      </c>
      <c r="Y3" s="7">
        <f t="shared" ref="Y3:Y20" si="10">X3/INDEX(Exch_rates,MATCH($A3,Exch_regions2,0),MATCH(X$1,Exch_months2,0))</f>
        <v>136.64939870490286</v>
      </c>
      <c r="Z3" s="15">
        <v>3803437.5</v>
      </c>
      <c r="AA3" s="7">
        <f t="shared" ref="AA3:AA20" si="11">Z3/INDEX(Exch_rates,MATCH($A3,Exch_regions2,0),MATCH(Z$1,Exch_months2,0))</f>
        <v>144.66323296354992</v>
      </c>
      <c r="AB3" s="7">
        <v>3823200</v>
      </c>
      <c r="AC3" s="7">
        <f t="shared" ref="AC3:AC20" si="12">AB3/INDEX(Exch_rates,MATCH($A3,Exch_regions2,0),MATCH(AB$1,Exch_months2,0))</f>
        <v>153.33689839572193</v>
      </c>
      <c r="AD3" s="7">
        <v>3870321.6666666665</v>
      </c>
      <c r="AE3" s="7">
        <f t="shared" ref="AE3:AE20" si="13">AD3/INDEX(Exch_rates,MATCH($A3,Exch_regions2,0),MATCH(AD$1,Exch_months2,0))</f>
        <v>163.15096884792109</v>
      </c>
      <c r="AF3" s="7">
        <v>3909708.3333333335</v>
      </c>
      <c r="AG3" s="7">
        <f t="shared" ref="AG3:AG20" si="14">AF3/INDEX(Exch_rates,MATCH($A3,Exch_regions2,0),MATCH(AF$1,Exch_months2,0))</f>
        <v>163.52910421749741</v>
      </c>
      <c r="AH3" s="7">
        <v>3453000.3333333335</v>
      </c>
      <c r="AI3" s="7">
        <f t="shared" ref="AI3:AI20" si="15">AH3/INDEX(Exch_rates,MATCH($A3,Exch_regions2,0),MATCH(AH$1,Exch_months2,0))</f>
        <v>144.2757799442897</v>
      </c>
      <c r="AJ3" s="7">
        <v>3503666.3333333335</v>
      </c>
      <c r="AK3" s="7">
        <f t="shared" ref="AK3:AK20" si="16">AJ3/INDEX(Exch_rates,MATCH($A3,Exch_regions2,0),MATCH(AJ$1,Exch_months2,0))</f>
        <v>152.11286541244576</v>
      </c>
      <c r="AL3" s="7">
        <v>3411603.5</v>
      </c>
      <c r="AM3" s="7">
        <f t="shared" ref="AM3:AM20" si="17">AL3/INDEX(Exch_rates,MATCH($A3,Exch_regions2,0),MATCH(AL$1,Exch_months2,0))</f>
        <v>152.7583656716418</v>
      </c>
      <c r="AN3" s="7">
        <v>3279071.3333333335</v>
      </c>
      <c r="AO3" s="7">
        <f t="shared" ref="AO3:AO20" si="18">AN3/INDEX(Exch_rates,MATCH($A3,Exch_regions2,0),MATCH(AN$1,Exch_months2,0))</f>
        <v>147.92803007518796</v>
      </c>
      <c r="AP3" s="7">
        <v>3290080</v>
      </c>
      <c r="AQ3" s="7">
        <f t="shared" ref="AQ3:AQ20" si="19">AP3/INDEX(Exch_rates,MATCH($A3,Exch_regions2,0),MATCH(AP$1,Exch_months2,0))</f>
        <v>148.42466165413532</v>
      </c>
      <c r="AR3" s="7">
        <v>3157591.25</v>
      </c>
      <c r="AS3" s="7">
        <f t="shared" ref="AS3:AS20" si="20">AR3/INDEX(Exch_rates,MATCH($A3,Exch_regions2,0),MATCH(AR$1,Exch_months2,0))</f>
        <v>142.19114004803362</v>
      </c>
      <c r="AT3" s="7">
        <v>3017663.3333333335</v>
      </c>
      <c r="AU3" s="7">
        <f t="shared" ref="AU3:AU20" si="21">AT3/INDEX(Exch_rates,MATCH($A3,Exch_regions2,0),MATCH(AT$1,Exch_months2,0))</f>
        <v>134.36719851576996</v>
      </c>
      <c r="AV3" s="7">
        <v>2963893.3333333335</v>
      </c>
      <c r="AW3" s="7">
        <f t="shared" ref="AW3:AW20" si="22">AV3/INDEX(Exch_rates,MATCH($A3,Exch_regions2,0),MATCH(AV$1,Exch_months2,0))</f>
        <v>131.68957345971563</v>
      </c>
      <c r="AX3" s="7">
        <v>2800764.3333333335</v>
      </c>
      <c r="AY3" s="7">
        <f t="shared" ref="AY3:AY20" si="23">AX3/INDEX(Exch_rates,MATCH($A3,Exch_regions2,0),MATCH(AX$1,Exch_months2,0))</f>
        <v>131.23456462319407</v>
      </c>
      <c r="AZ3" s="7">
        <v>2905381.25</v>
      </c>
      <c r="BA3" s="7">
        <f t="shared" ref="BA3:BA20" si="24">AZ3/INDEX(Exch_rates,MATCH($A3,Exch_regions2,0),MATCH(AZ$1,Exch_months2,0))</f>
        <v>139.34682254196642</v>
      </c>
      <c r="BB3" s="7">
        <v>2867538.3333333335</v>
      </c>
      <c r="BC3" s="7">
        <f t="shared" ref="BC3:BC20" si="25">BB3/INDEX(Exch_rates,MATCH($A3,Exch_regions2,0),MATCH(BB$1,Exch_months2,0))</f>
        <v>143.31720116618078</v>
      </c>
      <c r="BD3" s="7">
        <v>2904659</v>
      </c>
      <c r="BE3" s="7">
        <f t="shared" ref="BE3:BE20" si="26">BD3/INDEX(Exch_rates,MATCH($A3,Exch_regions2,0),MATCH(BD$1,Exch_months2,0))</f>
        <v>146.28866654355599</v>
      </c>
      <c r="BF3" s="7">
        <v>2774850.8333333335</v>
      </c>
      <c r="BG3" s="7">
        <f t="shared" ref="BG3:BG20" si="27">BF3/INDEX(Exch_rates,MATCH($A3,Exch_regions2,0),MATCH(BF$1,Exch_months2,0))</f>
        <v>139.03219206680586</v>
      </c>
      <c r="BH3" s="7">
        <v>2784208.3333333335</v>
      </c>
      <c r="BI3" s="7">
        <f t="shared" ref="BI3:BI20" si="28">BH3/INDEX(Exch_rates,MATCH($A3,Exch_regions2,0),MATCH(BH$1,Exch_months2,0))</f>
        <v>138.05991735537191</v>
      </c>
      <c r="BJ3" s="7">
        <v>3043166.6666666665</v>
      </c>
      <c r="BK3" s="7">
        <f t="shared" ref="BK3:BK20" si="29">BJ3/INDEX(Exch_rates,MATCH($A3,Exch_regions2,0),MATCH(BJ$1,Exch_months2,0))</f>
        <v>147.87010042112081</v>
      </c>
      <c r="BL3" s="7">
        <v>3163680.8333333335</v>
      </c>
      <c r="BM3" s="7">
        <f t="shared" ref="BM3:BM20" si="30">BL3/INDEX(Exch_rates,MATCH($A3,Exch_regions2,0),MATCH(BL$1,Exch_months2,0))</f>
        <v>153.70109311740893</v>
      </c>
      <c r="BN3" s="7">
        <v>3072200</v>
      </c>
      <c r="BO3" s="7">
        <f t="shared" ref="BO3:BO20" si="31">BN3/INDEX(Exch_rates,MATCH($A3,Exch_regions2,0),MATCH(BN$1,Exch_months2,0))</f>
        <v>149.86341463414635</v>
      </c>
      <c r="BP3" s="7">
        <v>2935180.8333333335</v>
      </c>
      <c r="BQ3" s="7">
        <f t="shared" ref="BQ3:BQ20" si="32">BP3/INDEX(Exch_rates,MATCH($A3,Exch_regions2,0),MATCH(BP$1,Exch_months2,0))</f>
        <v>143.17955284552846</v>
      </c>
      <c r="BR3" s="7">
        <v>2803375</v>
      </c>
      <c r="BS3" s="7">
        <f t="shared" ref="BS3:BS20" si="33">BR3/INDEX(Exch_rates,MATCH($A3,Exch_regions2,0),MATCH(BR$1,Exch_months2,0))</f>
        <v>134.02589641434261</v>
      </c>
      <c r="BT3" s="7">
        <v>3117196.6666666665</v>
      </c>
      <c r="BU3" s="7">
        <f t="shared" ref="BU3:BU20" si="34">BT3/INDEX(Exch_rates,MATCH($A3,Exch_regions2,0),MATCH(BT$1,Exch_months2,0))</f>
        <v>147.50141955835963</v>
      </c>
      <c r="BV3" s="7">
        <v>3386139.1666666665</v>
      </c>
      <c r="BW3" s="7">
        <f t="shared" ref="BW3:BW20" si="35">BV3/INDEX(Exch_rates,MATCH($A3,Exch_regions2,0),MATCH(BV$1,Exch_months2,0))</f>
        <v>162.53468000000001</v>
      </c>
      <c r="BX3" s="7">
        <v>3283583.3333333335</v>
      </c>
      <c r="BY3" s="7">
        <f t="shared" ref="BY3:BY20" si="36">BX3/INDEX(Exch_rates,MATCH($A3,Exch_regions2,0),MATCH(BX$1,Exch_months2,0))</f>
        <v>160.82857142857142</v>
      </c>
      <c r="BZ3" s="7">
        <v>3180130.8333333335</v>
      </c>
      <c r="CA3" s="7">
        <f t="shared" ref="CA3:CA20" si="37">BZ3/INDEX(Exch_rates,MATCH($A3,Exch_regions2,0),MATCH(BZ$1,Exch_months2,0))</f>
        <v>152.20792118698151</v>
      </c>
      <c r="CB3" s="7">
        <v>3607451.6666666665</v>
      </c>
      <c r="CC3" s="7">
        <f t="shared" ref="CC3:CC20" si="38">CB3/INDEX(Exch_rates,MATCH($A3,Exch_regions2,0),MATCH(CB$1,Exch_months2,0))</f>
        <v>176.25985342019541</v>
      </c>
      <c r="CD3" s="7">
        <v>3058746.6666666665</v>
      </c>
      <c r="CE3" s="7">
        <f t="shared" ref="CE3:CE20" si="39">CD3/INDEX(Exch_rates,MATCH($A3,Exch_regions2,0),MATCH(CD$1,Exch_months2,0))</f>
        <v>148.1233252623083</v>
      </c>
      <c r="CF3" s="7">
        <v>3116225.8333333335</v>
      </c>
      <c r="CG3" s="7">
        <f t="shared" ref="CG3:CG20" si="40">CF3/INDEX(Exch_rates,MATCH($A3,Exch_regions2,0),MATCH(CF$1,Exch_months2,0))</f>
        <v>147.92211234177216</v>
      </c>
      <c r="CH3" s="7">
        <v>3259830</v>
      </c>
      <c r="CI3" s="7">
        <f t="shared" ref="CI3:CI20" si="41">CH3/INDEX(Exch_rates,MATCH($A3,Exch_regions2,0),MATCH(CH$1,Exch_months2,0))</f>
        <v>154.2506309148265</v>
      </c>
      <c r="CJ3" s="7">
        <v>3338410</v>
      </c>
      <c r="CK3" s="7">
        <f t="shared" ref="CK3:CK20" si="42">CJ3/INDEX(Exch_rates,MATCH($A3,Exch_regions2,0),MATCH(CJ$1,Exch_months2,0))</f>
        <v>158.97190476190477</v>
      </c>
      <c r="CL3" s="7">
        <v>3387513.3333333335</v>
      </c>
      <c r="CM3" s="7">
        <f t="shared" ref="CM3:CM20" si="43">CL3/INDEX(Exch_rates,MATCH($A3,Exch_regions2,0),MATCH(CL$1,Exch_months2,0))</f>
        <v>161.31015873015875</v>
      </c>
      <c r="CN3" s="7">
        <v>3054104.1666666665</v>
      </c>
      <c r="CO3" s="7">
        <f t="shared" ref="CO3:CO20" si="44">CN3/INDEX(Exch_rates,MATCH($A3,Exch_regions2,0),MATCH(CN$1,Exch_months2,0))</f>
        <v>147.89850686037127</v>
      </c>
      <c r="CP3" s="7">
        <v>3194666.6666666665</v>
      </c>
      <c r="CQ3" s="7">
        <f t="shared" ref="CQ3:CQ20" si="45">CP3/INDEX(Exch_rates,MATCH($A3,Exch_regions2,0),MATCH(CP$1,Exch_months2,0))</f>
        <v>148.12982998454405</v>
      </c>
      <c r="CR3" s="7">
        <v>3175800</v>
      </c>
      <c r="CS3" s="7">
        <f t="shared" ref="CS3:CS20" si="46">CR3/INDEX(Exch_rates,MATCH($A3,Exch_regions2,0),MATCH(CR$1,Exch_months2,0))</f>
        <v>147.94099378881987</v>
      </c>
      <c r="CT3" s="7">
        <v>3011583.3333333335</v>
      </c>
      <c r="CU3" s="7">
        <f t="shared" ref="CU3:CU20" si="47">CT3/INDEX(Exch_rates,MATCH($A3,Exch_regions2,0),MATCH(CT$1,Exch_months2,0))</f>
        <v>140.29114906832299</v>
      </c>
      <c r="CV3" s="7">
        <v>3159666.6666666665</v>
      </c>
      <c r="CW3" s="7">
        <f t="shared" ref="CW3:CW20" si="48">CV3/INDEX(Exch_rates,MATCH($A3,Exch_regions2,0),MATCH(CV$1,Exch_months2,0))</f>
        <v>147.18944099378879</v>
      </c>
      <c r="CX3" s="7">
        <v>2955916.6666666665</v>
      </c>
      <c r="CY3" s="7">
        <f t="shared" ref="CY3:CY20" si="49">CX3/INDEX(Exch_rates,MATCH($A3,Exch_regions2,0),MATCH(CX$1,Exch_months2,0))</f>
        <v>136.97482236638862</v>
      </c>
      <c r="CZ3" s="7">
        <v>2906125</v>
      </c>
      <c r="DA3" s="7">
        <f t="shared" ref="DA3:DA20" si="50">CZ3/INDEX(Exch_rates,MATCH($A3,Exch_regions2,0),MATCH(CZ$1,Exch_months2,0))</f>
        <v>134.54282407407408</v>
      </c>
      <c r="DB3" s="7">
        <v>2930729.1666666665</v>
      </c>
      <c r="DC3" s="7">
        <f t="shared" ref="DC3:DC20" si="51">DB3/INDEX(Exch_rates,MATCH($A3,Exch_regions2,0),MATCH(DB$1,Exch_months2,0))</f>
        <v>133.36651497914295</v>
      </c>
      <c r="DD3" s="7">
        <v>2920200</v>
      </c>
      <c r="DE3" s="7">
        <f t="shared" ref="DE3:DE20" si="52">DD3/INDEX(Exch_rates,MATCH($A3,Exch_regions2,0),MATCH(DD$1,Exch_months2,0))</f>
        <v>131.73834586466165</v>
      </c>
      <c r="DF3" s="7">
        <v>2986416.6666666665</v>
      </c>
      <c r="DG3" s="7">
        <f t="shared" ref="DG3:DG20" si="53">DF3/INDEX(Exch_rates,MATCH($A3,Exch_regions2,0),MATCH(DF$1,Exch_months2,0))</f>
        <v>136.15881458966567</v>
      </c>
      <c r="DH3" s="7">
        <v>3065583.3333333335</v>
      </c>
      <c r="DI3" s="7">
        <f t="shared" ref="DI3:DI20" si="54">DH3/INDEX(Exch_rates,MATCH($A3,Exch_regions2,0),MATCH(DH$1,Exch_months2,0))</f>
        <v>140.40839694656489</v>
      </c>
      <c r="DJ3" s="7">
        <v>3082541.6666666665</v>
      </c>
      <c r="DK3" s="7">
        <f t="shared" ref="DK3:DK20" si="55">DJ3/INDEX(Exch_rates,MATCH($A3,Exch_regions2,0),MATCH(DJ$1,Exch_months2,0))</f>
        <v>138.54119850187266</v>
      </c>
      <c r="DL3" s="7">
        <v>2848083.3333333335</v>
      </c>
      <c r="DM3" s="7">
        <f t="shared" ref="DM3:DM20" si="56">DL3/INDEX(Exch_rates,MATCH($A3,Exch_regions2,0),MATCH(DL$1,Exch_months2,0))</f>
        <v>126.81632653061226</v>
      </c>
      <c r="DN3" s="7">
        <v>2867850</v>
      </c>
      <c r="DO3" s="7">
        <f t="shared" ref="DO3:DO20" si="57">DN3/INDEX(Exch_rates,MATCH($A3,Exch_regions2,0),MATCH(DN$1,Exch_months2,0))</f>
        <v>130.35681818181817</v>
      </c>
      <c r="DP3" s="7">
        <v>2857854.1666666665</v>
      </c>
      <c r="DQ3" s="7">
        <f t="shared" ref="DQ3:DQ20" si="58">DP3/INDEX(Exch_rates,MATCH($A3,Exch_regions2,0),MATCH(DP$1,Exch_months2,0))</f>
        <v>124.25452898550724</v>
      </c>
      <c r="DR3" s="7">
        <v>2883604.1666666665</v>
      </c>
      <c r="DS3" s="7">
        <f t="shared" ref="DS3:DS20" si="59">DR3/INDEX(Exch_rates,MATCH($A3,Exch_regions2,0),MATCH(DR$1,Exch_months2,0))</f>
        <v>124.47212230215825</v>
      </c>
      <c r="DT3" s="7">
        <v>2867666.6666666665</v>
      </c>
      <c r="DU3" s="7">
        <f t="shared" ref="DU3:DU20" si="60">DT3/INDEX(Exch_rates,MATCH($A3,Exch_regions2,0),MATCH(DT$1,Exch_months2,0))</f>
        <v>123.60632183908045</v>
      </c>
      <c r="DV3" s="7">
        <v>2946429.1666666665</v>
      </c>
      <c r="DW3" s="7">
        <f t="shared" ref="DW3:DW20" si="61">DV3/INDEX(Exch_rates,MATCH($A3,Exch_regions2,0),MATCH(DV$1,Exch_months2,0))</f>
        <v>126.27553571428571</v>
      </c>
      <c r="DX3" s="7">
        <v>3006729.1666666665</v>
      </c>
      <c r="DY3" s="7">
        <f t="shared" ref="DY3:DY20" si="62">DX3/INDEX(Exch_rates,MATCH($A3,Exch_regions2,0),MATCH(DX$1,Exch_months2,0))</f>
        <v>127.04489436619717</v>
      </c>
      <c r="DZ3" s="7">
        <v>2911166.6666666665</v>
      </c>
      <c r="EA3" s="7">
        <f t="shared" ref="EA3:EA20" si="63">DZ3/INDEX(Exch_rates,MATCH($A3,Exch_regions2,0),MATCH(DZ$1,Exch_months2,0))</f>
        <v>121.46731571627259</v>
      </c>
      <c r="EB3" s="7">
        <v>3163116.6666666665</v>
      </c>
      <c r="EC3" s="7">
        <f t="shared" ref="EC3:EC20" si="64">EB3/INDEX(Exch_rates,MATCH($A3,Exch_regions2,0),MATCH(EB$1,Exch_months2,0))</f>
        <v>129.45907230559345</v>
      </c>
      <c r="ED3" s="7">
        <v>3671250</v>
      </c>
      <c r="EE3" s="7">
        <f t="shared" ref="EE3:EE20" si="65">ED3/INDEX(Exch_rates,MATCH($A3,Exch_regions2,0),MATCH(ED$1,Exch_months2,0))</f>
        <v>145.15650741350905</v>
      </c>
      <c r="EF3" s="7">
        <v>3490900</v>
      </c>
      <c r="EG3" s="7">
        <f t="shared" ref="EG3:EG20" si="66">EF3/INDEX(Exch_rates,MATCH($A3,Exch_regions2,0),MATCH(EF$1,Exch_months2,0))</f>
        <v>141.95459166384276</v>
      </c>
      <c r="EH3" s="7">
        <v>3493625</v>
      </c>
      <c r="EI3" s="7">
        <f t="shared" ref="EI3:EI20" si="67">EH3/INDEX(Exch_rates,MATCH($A3,Exch_regions2,0),MATCH(EH$1,Exch_months2,0))</f>
        <v>138.81953642384104</v>
      </c>
      <c r="EJ3" s="7">
        <v>3200216.6666666665</v>
      </c>
      <c r="EK3" s="7">
        <f t="shared" ref="EK3:EK20" si="68">EJ3/INDEX(Exch_rates,MATCH($A3,Exch_regions2,0),MATCH(EJ$1,Exch_months2,0))</f>
        <v>125.49869281045751</v>
      </c>
      <c r="EL3" s="7">
        <v>3536695.8333333335</v>
      </c>
      <c r="EM3" s="7">
        <f t="shared" ref="EM3:EM20" si="69">EL3/INDEX(Exch_rates,MATCH($A3,Exch_regions2,0),MATCH(EL$1,Exch_months2,0))</f>
        <v>138.69395424836603</v>
      </c>
      <c r="EN3" s="7">
        <v>3507966.6666666665</v>
      </c>
      <c r="EO3" s="7">
        <f t="shared" ref="EO3:EO20" si="70">EN3/INDEX(Exch_rates,MATCH($A3,Exch_regions2,0),MATCH(EN$1,Exch_months2,0))</f>
        <v>137.56732026143791</v>
      </c>
      <c r="EP3" s="7">
        <v>3713279.1666666665</v>
      </c>
      <c r="EQ3" s="7">
        <f t="shared" ref="EQ3:EQ20" si="71">EP3/INDEX(Exch_rates,MATCH($A3,Exch_regions2,0),MATCH(EP$1,Exch_months2,0))</f>
        <v>143.73983870967743</v>
      </c>
      <c r="ER3" s="7">
        <v>3960554.1666666665</v>
      </c>
      <c r="ES3" s="7">
        <f t="shared" ref="ES3:ES20" si="72">ER3/INDEX(Exch_rates,MATCH($A3,Exch_regions2,0),MATCH(ER$1,Exch_months2,0))</f>
        <v>157.37301324503309</v>
      </c>
      <c r="ET3" s="7">
        <v>3980895.8333333335</v>
      </c>
      <c r="EU3" s="7">
        <f t="shared" ref="EU3:EU20" si="73">ET3/INDEX(Exch_rates,MATCH($A3,Exch_regions2,0),MATCH(ET$1,Exch_months2,0))</f>
        <v>159.23583333333335</v>
      </c>
      <c r="EV3" s="7">
        <v>3921182.5</v>
      </c>
      <c r="EW3" s="7">
        <f t="shared" ref="EW3:EW20" si="74">EV3/INDEX(Exch_rates,MATCH($A3,Exch_regions2,0),MATCH(EV$1,Exch_months2,0))</f>
        <v>152.77334415584414</v>
      </c>
      <c r="EX3" s="7">
        <v>3617166.6666666665</v>
      </c>
      <c r="EY3" s="7">
        <f t="shared" ref="EY3:EY20" si="75">EX3/INDEX(Exch_rates,MATCH($A3,Exch_regions2,0),MATCH(EX$1,Exch_months2,0))</f>
        <v>135.64374999999998</v>
      </c>
      <c r="EZ3" s="7">
        <v>3620250</v>
      </c>
      <c r="FA3" s="7">
        <f t="shared" ref="FA3:FA20" si="76">EZ3/INDEX(Exch_rates,MATCH($A3,Exch_regions2,0),MATCH(EZ$1,Exch_months2,0))</f>
        <v>138.35350318471336</v>
      </c>
      <c r="FB3" s="7">
        <v>3440916.6666666665</v>
      </c>
      <c r="FC3" s="7">
        <f t="shared" ref="FC3:FC20" si="77">FB3/INDEX(Exch_rates,MATCH($A3,Exch_regions2,0),MATCH(FB$1,Exch_months2,0))</f>
        <v>133.19677419354838</v>
      </c>
      <c r="FD3" s="7">
        <v>3399000</v>
      </c>
      <c r="FE3" s="7">
        <f t="shared" ref="FE3:FE20" si="78">FD3/INDEX(Exch_rates,MATCH($A3,Exch_regions2,0),MATCH(FD$1,Exch_months2,0))</f>
        <v>130.73076923076923</v>
      </c>
      <c r="FF3" s="7">
        <v>3595562.5</v>
      </c>
      <c r="FG3" s="7">
        <f t="shared" ref="FG3:FG20" si="79">FF3/INDEX(Exch_rates,MATCH($A3,Exch_regions2,0),MATCH(FF$1,Exch_months2,0))</f>
        <v>144.54522613065328</v>
      </c>
      <c r="FH3" s="7">
        <v>3878333.3333333335</v>
      </c>
      <c r="FI3" s="7">
        <f t="shared" ref="FI3:FI20" si="80">FH3/INDEX(Exch_rates,MATCH($A3,Exch_regions2,0),MATCH(FH$1,Exch_months2,0))</f>
        <v>157.22972972972974</v>
      </c>
      <c r="FJ3" s="7">
        <v>3735500</v>
      </c>
      <c r="FK3" s="7">
        <f t="shared" ref="FK3:FK20" si="81">FJ3/INDEX(Exch_rates,MATCH($A3,Exch_regions2,0),MATCH(FJ$1,Exch_months2,0))</f>
        <v>158.95744680851064</v>
      </c>
      <c r="FL3" s="7">
        <v>3425166.6666666665</v>
      </c>
      <c r="FM3" s="7">
        <f t="shared" ref="FM3:FM20" si="82">FL3/INDEX(Exch_rates,MATCH($A3,Exch_regions2,0),MATCH(FL$1,Exch_months2,0))</f>
        <v>145.75177304964538</v>
      </c>
      <c r="FN3" s="7">
        <v>3659375</v>
      </c>
      <c r="FO3" s="7">
        <f t="shared" ref="FO3:FO20" si="83">FN3/INDEX(Exch_rates,MATCH($A3,Exch_regions2,0),MATCH(FN$1,Exch_months2,0))</f>
        <v>162.63888888888889</v>
      </c>
      <c r="FP3" s="7">
        <v>3342500</v>
      </c>
      <c r="FQ3" s="7">
        <f t="shared" ref="FQ3:FQ20" si="84">FP3/INDEX(Exch_rates,MATCH($A3,Exch_regions2,0),MATCH(FP$1,Exch_months2,0))</f>
        <v>139.27083333333334</v>
      </c>
      <c r="FR3" s="7">
        <v>3277833.3333333335</v>
      </c>
      <c r="FS3" s="7">
        <f t="shared" ref="FS3:FS20" si="85">FR3/INDEX(Exch_rates,MATCH($A3,Exch_regions2,0),MATCH(FR$1,Exch_months2,0))</f>
        <v>145.68148148148148</v>
      </c>
      <c r="FT3" s="7">
        <v>3190479.1666666665</v>
      </c>
      <c r="FU3" s="7">
        <f t="shared" ref="FU3:FU20" si="86">FT3/INDEX(Exch_rates,MATCH($A3,Exch_regions2,0),MATCH(FT$1,Exch_months2,0))</f>
        <v>141.79907407407407</v>
      </c>
      <c r="FV3" s="7">
        <v>3186033.3333333335</v>
      </c>
      <c r="FW3" s="7">
        <f t="shared" ref="FW3:FW20" si="87">FV3/INDEX(Exch_rates,MATCH($A3,Exch_regions2,0),MATCH(FV$1,Exch_months2,0))</f>
        <v>141.6014814814815</v>
      </c>
      <c r="FX3" s="7">
        <v>3257833.3333333335</v>
      </c>
      <c r="FY3" s="7">
        <f t="shared" ref="FY3:FY20" si="88">FX3/INDEX(Exch_rates,MATCH($A3,Exch_regions2,0),MATCH(FX$1,Exch_months2,0))</f>
        <v>144.7925925925926</v>
      </c>
      <c r="FZ3" s="7">
        <v>3269166.6666666665</v>
      </c>
      <c r="GA3" s="7">
        <f t="shared" ref="GA3:GA20" si="89">FZ3/INDEX(Exch_rates,MATCH($A3,Exch_regions2,0),MATCH(FZ$1,Exch_months2,0))</f>
        <v>142.13768115942028</v>
      </c>
      <c r="GB3" s="7">
        <v>3099833.3333333335</v>
      </c>
      <c r="GC3" s="7">
        <f t="shared" ref="GC3:GC20" si="90">GB3/INDEX(Exch_rates,MATCH($A3,Exch_regions2,0),MATCH(GB$1,Exch_months2,0))</f>
        <v>134.77536231884059</v>
      </c>
      <c r="GD3" s="7">
        <v>3267000</v>
      </c>
      <c r="GE3" s="7">
        <f t="shared" ref="GE3:GE20" si="91">GD3/INDEX(Exch_rates,MATCH($A3,Exch_regions2,0),MATCH(GD$1,Exch_months2,0))</f>
        <v>140.89487870619945</v>
      </c>
      <c r="GF3" s="7">
        <v>3299500</v>
      </c>
      <c r="GG3" s="7">
        <f t="shared" ref="GG3:GG20" si="92">GF3/INDEX(Exch_rates,MATCH($A3,Exch_regions2,0),MATCH(GF$1,Exch_months2,0))</f>
        <v>142.29649595687331</v>
      </c>
      <c r="GH3" s="7">
        <v>3206750</v>
      </c>
      <c r="GI3" s="7">
        <f t="shared" ref="GI3:GI20" si="93">GH3/INDEX(Exch_rates,MATCH($A3,Exch_regions2,0),MATCH(GH$1,Exch_months2,0))</f>
        <v>138.29649595687331</v>
      </c>
      <c r="GJ3" s="7">
        <v>3181333.3333333335</v>
      </c>
      <c r="GK3" s="7">
        <f t="shared" ref="GK3:GK20" si="94">GJ3/INDEX(Exch_rates,MATCH($A3,Exch_regions2,0),MATCH(GJ$1,Exch_months2,0))</f>
        <v>138.31884057971016</v>
      </c>
      <c r="GL3" s="7">
        <v>3124750</v>
      </c>
      <c r="GM3" s="7">
        <f t="shared" ref="GM3:GM20" si="95">GL3/INDEX(Exch_rates,MATCH($A3,Exch_regions2,0),MATCH(GL$1,Exch_months2,0))</f>
        <v>142.03409090909091</v>
      </c>
      <c r="GN3" s="7">
        <v>3116250</v>
      </c>
      <c r="GO3" s="7">
        <f t="shared" ref="GO3:GO20" si="96">GN3/INDEX(Exch_rates,MATCH($A3,Exch_regions2,0),MATCH(GN$1,Exch_months2,0))</f>
        <v>141.64772727272728</v>
      </c>
      <c r="GP3" s="7">
        <v>3150750</v>
      </c>
      <c r="GQ3" s="7">
        <f t="shared" ref="GQ3:GQ20" si="97">GP3/INDEX(Exch_rates,MATCH($A3,Exch_regions2,0),MATCH(GP$1,Exch_months2,0))</f>
        <v>143.21590909090909</v>
      </c>
      <c r="GR3" s="7">
        <v>3150750</v>
      </c>
      <c r="GS3" s="7">
        <f t="shared" ref="GS3:GS20" si="98">GR3/INDEX(Exch_rates,MATCH($A3,Exch_regions2,0),MATCH(GR$1,Exch_months2,0))</f>
        <v>143.21590909090909</v>
      </c>
      <c r="GT3" s="7">
        <v>3224166.6666666665</v>
      </c>
      <c r="GU3" s="7">
        <f t="shared" ref="GU3:GU20" si="99">GT3/INDEX(Exch_rates,MATCH($A3,Exch_regions2,0),MATCH(GT$1,Exch_months2,0))</f>
        <v>146.55303030303028</v>
      </c>
      <c r="GV3" s="7">
        <v>3263750</v>
      </c>
      <c r="GW3" s="7">
        <f t="shared" ref="GW3:HY20" si="100">GV3/INDEX(Exch_rates,MATCH($A3,Exch_regions2,0),MATCH(GV$1,Exch_months2,0))</f>
        <v>148.35227272727272</v>
      </c>
      <c r="GX3" s="7">
        <v>3545473.3333333335</v>
      </c>
      <c r="GY3" s="7">
        <f t="shared" si="100"/>
        <v>161.15787878787879</v>
      </c>
      <c r="GZ3" s="7">
        <v>3407000</v>
      </c>
      <c r="HA3" s="7">
        <f t="shared" si="100"/>
        <v>154.86363636363637</v>
      </c>
      <c r="HB3" s="7">
        <v>3592566.6666666665</v>
      </c>
      <c r="HC3" s="7">
        <f t="shared" si="100"/>
        <v>159.66962962962961</v>
      </c>
      <c r="HD3" s="7">
        <v>3554500</v>
      </c>
      <c r="HE3" s="7">
        <f t="shared" si="100"/>
        <v>157.97777777777779</v>
      </c>
      <c r="HF3" s="7">
        <v>3471283.3333333335</v>
      </c>
      <c r="HG3" s="7">
        <f t="shared" si="100"/>
        <v>154.27925925925928</v>
      </c>
      <c r="HH3" s="7">
        <v>3436750</v>
      </c>
      <c r="HI3" s="7">
        <f t="shared" si="100"/>
        <v>152.74444444444444</v>
      </c>
      <c r="HJ3" s="7">
        <v>3395666.6666666665</v>
      </c>
      <c r="HK3" s="7">
        <f t="shared" si="100"/>
        <v>150.91851851851851</v>
      </c>
      <c r="HL3" s="7">
        <v>3519666.6666666665</v>
      </c>
      <c r="HM3" s="7">
        <f t="shared" si="100"/>
        <v>156.42962962962963</v>
      </c>
      <c r="HN3" s="7">
        <v>3527125</v>
      </c>
      <c r="HO3" s="7">
        <f t="shared" si="100"/>
        <v>156.76111111111112</v>
      </c>
      <c r="HP3" s="7">
        <v>3457583.3333333335</v>
      </c>
      <c r="HQ3" s="7">
        <f t="shared" si="100"/>
        <v>151.98168498168499</v>
      </c>
      <c r="HR3" s="7">
        <v>3444062.5</v>
      </c>
      <c r="HS3" s="7">
        <f t="shared" si="100"/>
        <v>152.22375690607734</v>
      </c>
      <c r="HT3" s="7">
        <v>3423760</v>
      </c>
      <c r="HU3" s="7">
        <f t="shared" si="100"/>
        <v>152.1671111111111</v>
      </c>
      <c r="HV3" s="7">
        <v>3548145.8333333335</v>
      </c>
      <c r="HW3" s="7">
        <f t="shared" si="100"/>
        <v>157.69537037037037</v>
      </c>
      <c r="HX3" s="7">
        <v>3557833.3333333335</v>
      </c>
      <c r="HY3" s="7">
        <f t="shared" si="100"/>
        <v>158.12592592592594</v>
      </c>
      <c r="HZ3" s="7">
        <v>3531541.6666666665</v>
      </c>
      <c r="IA3" s="7">
        <f t="shared" ref="IA3:JC20" si="101">HZ3/INDEX(Exch_rates,MATCH($A3,Exch_regions2,0),MATCH(HZ$1,Exch_months2,0))</f>
        <v>156.9574074074074</v>
      </c>
      <c r="IB3" s="7">
        <v>3601958.3333333335</v>
      </c>
      <c r="IC3" s="7">
        <f t="shared" si="101"/>
        <v>160.08703703703705</v>
      </c>
      <c r="ID3" s="7">
        <v>3532562.5</v>
      </c>
      <c r="IE3" s="7">
        <f t="shared" si="101"/>
        <v>157.00277777777777</v>
      </c>
      <c r="IF3" s="7">
        <v>3399916.6666666665</v>
      </c>
      <c r="IG3" s="7">
        <f t="shared" si="101"/>
        <v>151.10740740740741</v>
      </c>
      <c r="IH3" s="7">
        <v>3464250</v>
      </c>
      <c r="II3" s="7">
        <f t="shared" si="101"/>
        <v>152.27472527472528</v>
      </c>
      <c r="IJ3" s="7">
        <v>3803625</v>
      </c>
      <c r="IK3" s="7">
        <f t="shared" si="101"/>
        <v>150.14309210526318</v>
      </c>
      <c r="IL3" s="7">
        <v>3855083.3333333335</v>
      </c>
      <c r="IM3" s="7">
        <f t="shared" si="101"/>
        <v>149.0367268041237</v>
      </c>
      <c r="IN3" s="7">
        <v>3947320.8333333335</v>
      </c>
      <c r="IO3" s="7">
        <f t="shared" si="101"/>
        <v>151.82003205128206</v>
      </c>
      <c r="IP3" s="7">
        <v>3910823.3333333335</v>
      </c>
      <c r="IQ3" s="7">
        <f t="shared" si="101"/>
        <v>151.19162371134021</v>
      </c>
      <c r="IR3" s="7">
        <v>3901894</v>
      </c>
      <c r="IS3" s="7">
        <f t="shared" si="101"/>
        <v>151.04105806451614</v>
      </c>
      <c r="IT3" s="7">
        <v>3948312.5</v>
      </c>
      <c r="IU3" s="7">
        <f t="shared" si="101"/>
        <v>151.85817307692307</v>
      </c>
      <c r="IV3" s="34">
        <v>3663260.6666666665</v>
      </c>
      <c r="IW3" s="7">
        <f t="shared" si="101"/>
        <v>140.89464102564102</v>
      </c>
      <c r="IX3" s="7">
        <v>3965506.5</v>
      </c>
      <c r="IY3" s="7">
        <f t="shared" si="101"/>
        <v>152.51948076923077</v>
      </c>
      <c r="IZ3" s="7">
        <v>4151263.8333333335</v>
      </c>
      <c r="JA3" s="7">
        <f t="shared" si="101"/>
        <v>159.6639935897436</v>
      </c>
      <c r="JB3" s="7">
        <v>4337907.333333333</v>
      </c>
      <c r="JC3" s="7">
        <f t="shared" si="101"/>
        <v>166.84258974358974</v>
      </c>
      <c r="JD3" s="7">
        <v>4630887.5</v>
      </c>
      <c r="JE3" s="7">
        <f t="shared" ref="JE3:KG20" si="102">JD3/INDEX(Exch_rates,MATCH($A3,Exch_regions2,0),MATCH(JD$1,Exch_months2,0))</f>
        <v>176.98110142933578</v>
      </c>
      <c r="JF3" s="7">
        <v>4626500</v>
      </c>
      <c r="JG3" s="7">
        <f t="shared" si="102"/>
        <v>177.94230769230768</v>
      </c>
      <c r="JH3" s="7">
        <v>4682762.166666667</v>
      </c>
      <c r="JI3" s="7">
        <f t="shared" si="102"/>
        <v>179.24448484848486</v>
      </c>
      <c r="JJ3" s="7">
        <v>4821566.5</v>
      </c>
      <c r="JK3" s="7">
        <f t="shared" si="102"/>
        <v>185.44486538461538</v>
      </c>
      <c r="JL3" s="7">
        <v>4961716.666666667</v>
      </c>
      <c r="JM3" s="7">
        <f t="shared" si="102"/>
        <v>190.83525641025642</v>
      </c>
      <c r="JN3" s="7">
        <v>4807876.666666667</v>
      </c>
      <c r="JO3" s="7">
        <f t="shared" si="102"/>
        <v>184.91833333333335</v>
      </c>
      <c r="JP3" s="7">
        <v>4711158.333333333</v>
      </c>
      <c r="JQ3" s="7">
        <f t="shared" si="102"/>
        <v>181.19839743589742</v>
      </c>
      <c r="JR3" s="7">
        <v>4536501.666666667</v>
      </c>
      <c r="JS3" s="7">
        <f t="shared" si="102"/>
        <v>174.48083333333335</v>
      </c>
      <c r="JT3" s="7">
        <v>4824796.666666667</v>
      </c>
      <c r="JU3" s="7">
        <f t="shared" si="102"/>
        <v>185.56910256410256</v>
      </c>
      <c r="JV3" s="7">
        <v>4841733.333333333</v>
      </c>
      <c r="JW3" s="7">
        <f t="shared" si="102"/>
        <v>185.03439490445857</v>
      </c>
      <c r="JX3" s="7">
        <v>4797902</v>
      </c>
      <c r="JY3" s="7">
        <f t="shared" si="102"/>
        <v>183.35931210191083</v>
      </c>
      <c r="JZ3" s="7">
        <v>4668010.166666667</v>
      </c>
      <c r="KA3" s="7">
        <f t="shared" si="102"/>
        <v>179.53885256410257</v>
      </c>
      <c r="KB3" s="7">
        <v>4528581</v>
      </c>
      <c r="KC3" s="7">
        <f t="shared" si="102"/>
        <v>174.1761923076923</v>
      </c>
      <c r="KD3" s="7">
        <v>4393106</v>
      </c>
      <c r="KE3" s="7">
        <f t="shared" si="102"/>
        <v>168.96561538461538</v>
      </c>
      <c r="KF3" s="7">
        <v>4682060.166666667</v>
      </c>
      <c r="KG3" s="7">
        <f t="shared" si="102"/>
        <v>177.8020038228332</v>
      </c>
      <c r="KH3" s="7">
        <v>5004208.333333333</v>
      </c>
      <c r="KI3" s="7">
        <f t="shared" ref="KI3:LE20" si="103">KH3/INDEX(Exch_rates,MATCH($A3,Exch_regions2,0),MATCH(KH$1,Exch_months2,0))</f>
        <v>188.83805031446539</v>
      </c>
      <c r="KJ3" s="7">
        <v>4994960.166666667</v>
      </c>
      <c r="KK3" s="7">
        <f t="shared" si="103"/>
        <v>190.89506102066295</v>
      </c>
      <c r="KL3" s="7">
        <v>4957480</v>
      </c>
      <c r="KM3" s="7">
        <f t="shared" si="103"/>
        <v>188.26111722933203</v>
      </c>
      <c r="KN3" s="7">
        <v>4770848.166666667</v>
      </c>
      <c r="KO3" s="7">
        <f t="shared" si="103"/>
        <v>181.74659682539684</v>
      </c>
      <c r="KP3" s="7">
        <v>4744877.333333333</v>
      </c>
      <c r="KQ3" s="7">
        <f t="shared" si="103"/>
        <v>182.49528205128203</v>
      </c>
      <c r="KR3" s="7">
        <v>4738389.833333333</v>
      </c>
      <c r="KS3" s="7">
        <f t="shared" si="103"/>
        <v>182.24576282051279</v>
      </c>
      <c r="KT3" s="7">
        <v>4986281</v>
      </c>
      <c r="KU3" s="7">
        <f t="shared" si="103"/>
        <v>189.35483993468273</v>
      </c>
      <c r="KV3" s="7">
        <v>5048332.666666667</v>
      </c>
      <c r="KW3" s="7">
        <f t="shared" si="103"/>
        <v>191.71126216787556</v>
      </c>
      <c r="KX3" s="7">
        <v>5075851.833333333</v>
      </c>
      <c r="KY3" s="7">
        <f t="shared" si="103"/>
        <v>195.22507051282051</v>
      </c>
      <c r="KZ3" s="7">
        <v>4718726.833333333</v>
      </c>
      <c r="LA3" s="7">
        <f t="shared" si="103"/>
        <v>179.19442651172798</v>
      </c>
      <c r="LB3" s="7">
        <v>4381622.666666667</v>
      </c>
      <c r="LC3" s="7">
        <f t="shared" si="103"/>
        <v>166.81727962638647</v>
      </c>
      <c r="LD3" s="7">
        <v>4486710.666666667</v>
      </c>
      <c r="LE3" s="7">
        <f>LD3/INDEX(Exch_rates,MATCH($A3,Exch_regions2,0),MATCH(LD$1,Exch_months2,0))</f>
        <v>172.56579487179488</v>
      </c>
      <c r="LF3" s="7">
        <v>4526210.666666667</v>
      </c>
      <c r="LG3" s="7">
        <f t="shared" ref="LG3:LG20" si="104">LF3/INDEX(Exch_rates,MATCH($A3,Exch_regions2,0),MATCH(LF$1,Exch_months2,0))</f>
        <v>174.08502564102565</v>
      </c>
      <c r="LH3" s="7">
        <v>4653566.666666667</v>
      </c>
      <c r="LI3" s="7">
        <f>LH3/INDEX(Exch_Rate_Data1,MATCH('Total Basket CMB_Sorghum'!$A3,Exch_regions1),MATCH('Total Basket CMB_Sorghum'!LH$1,exch_month4,0))</f>
        <v>178.98333333333335</v>
      </c>
      <c r="LJ3" s="7">
        <v>4637683.333333333</v>
      </c>
      <c r="LK3" s="7">
        <f>LJ3/INDEX(exch_Rate_Data2,MATCH('Total Basket CMB_Sorghum'!$A3,Exch_regions1),MATCH('Total Basket CMB_Sorghum'!LJ$1,exch_month5,0))</f>
        <v>178.37243589743588</v>
      </c>
      <c r="LL3" s="7">
        <v>4475600</v>
      </c>
      <c r="LM3" s="7">
        <f>LL3/INDEX(exch_Rate_Data3,MATCH('Total Basket CMB_Sorghum'!$A3,Exch_regions1),MATCH('Total Basket CMB_Sorghum'!LL$1,exch_month6,0))</f>
        <v>172.13846153846154</v>
      </c>
      <c r="LN3" s="7">
        <v>4563100</v>
      </c>
      <c r="LO3" s="7">
        <f>LN3/INDEX(Exchange_rate4,MATCH('Total Basket CMB_Sorghum'!$A3,Exch_regions1),MATCH('Total Basket CMB_Sorghum'!LN$1,exch_month7,0))</f>
        <v>175.50384615384615</v>
      </c>
      <c r="LP3" s="7">
        <v>4589206</v>
      </c>
      <c r="LQ3" s="7">
        <f>LP3/INDEX(Exchange_rate5,MATCH('Total Basket CMB_Sorghum'!$A3,Exch_regions1),MATCH('Total Basket CMB_Sorghum'!LP$1,exch_month8,0))</f>
        <v>176.50792307692308</v>
      </c>
      <c r="LR3" s="7">
        <v>4604106</v>
      </c>
      <c r="LS3" s="7">
        <f>LR3/INDEX(Exchange_rate6,MATCH('Total Basket CMB_Sorghum'!$A3,Exch_regions1),MATCH('Total Basket CMB_Sorghum'!LR$1,exch_month9,0))</f>
        <v>177.08099999999999</v>
      </c>
      <c r="LT3" s="7">
        <v>4602206</v>
      </c>
      <c r="LU3" s="7">
        <f>LT3/INDEX(Exchange_rate7,MATCH('Total Basket CMB_Sorghum'!$A3,Exch_regions1),MATCH('Total Basket CMB_Sorghum'!LT$1,exch_month10,0))</f>
        <v>177.00792307692308</v>
      </c>
      <c r="LV3" s="7">
        <v>4653972.666666667</v>
      </c>
      <c r="LW3" s="7">
        <f>LV3/INDEX(exchange_rates8,MATCH('Total Basket CMB_Sorghum'!$A3,Exch_regions1),MATCH('Total Basket CMB_Sorghum'!LV$1,exch_month11,0))</f>
        <v>178.99894871794874</v>
      </c>
      <c r="LX3" s="7">
        <v>4599508.666666667</v>
      </c>
      <c r="LY3" s="7">
        <f>LX3/INDEX(exchange_rates9,MATCH('Total Basket CMB_Sorghum'!$A3,Exch_regions1),MATCH('Total Basket CMB_Sorghum'!LX$1,exch_month12,0))</f>
        <v>176.9041794871795</v>
      </c>
      <c r="LZ3" s="7">
        <v>4786965.111111111</v>
      </c>
      <c r="MA3" s="7">
        <f>LZ3/INDEX(exchange_rates10,MATCH('Total Basket CMB_Sorghum'!$A3,Exch_regions1),MATCH('Total Basket CMB_Sorghum'!LZ$1,exch_month13,0))</f>
        <v>184.11404273504274</v>
      </c>
      <c r="MB3" s="7">
        <v>4828351.833333333</v>
      </c>
      <c r="MC3" s="7">
        <f>MB3/INDEX(exchange_rates11,MATCH('Total Basket CMB_Sorghum'!$A3,Exch_regions1),MATCH('Total Basket CMB_Sorghum'!MB$1,exch_month14,0))</f>
        <v>185.70583974358973</v>
      </c>
      <c r="MD3" s="7">
        <v>4852575</v>
      </c>
      <c r="ME3" s="7">
        <f>MD3/INDEX(exchange_rates12,MATCH('Total Basket CMB_Sorghum'!$A3,Exch_regions1),MATCH('Total Basket CMB_Sorghum'!MD$1,exch_month15,0))</f>
        <v>186.63749999999999</v>
      </c>
      <c r="MF3" s="7">
        <v>4886277.7778333332</v>
      </c>
      <c r="MG3" s="7">
        <f>MF3/INDEX(exchange_rates13,MATCH('Total Basket CMB_Sorghum'!$A3,Exch_regions1),MATCH('Total Basket CMB_Sorghum'!MF$1,exch_month16,0))</f>
        <v>187.93376068589743</v>
      </c>
      <c r="MH3" s="7">
        <v>4800444.4445000002</v>
      </c>
      <c r="MI3" s="7">
        <f>MH3/INDEX(exchange_rates14,MATCH('Total Basket CMB_Sorghum'!$A3,Exch_regions1),MATCH('Total Basket CMB_Sorghum'!MH$1,exch_month17,0))</f>
        <v>184.63247863461538</v>
      </c>
      <c r="MJ3" s="7">
        <v>4790750</v>
      </c>
      <c r="MK3" s="7">
        <f>MJ3/INDEX(exchange_rates15,MATCH('Total Basket CMB_Sorghum'!$A3,Exch_regions1),MATCH('Total Basket CMB_Sorghum'!MJ$1,exch_month18,0))</f>
        <v>184.25961538461539</v>
      </c>
      <c r="ML3" s="7">
        <v>4677312.916666667</v>
      </c>
      <c r="MM3" s="7">
        <f>ML3/INDEX(exchange_rates16,MATCH('Total Basket CMB_Sorghum'!$A3,Exch_regions1),MATCH('Total Basket CMB_Sorghum'!ML$1,exch_month19,0))</f>
        <v>179.89665064102564</v>
      </c>
      <c r="MN3" s="7">
        <v>4575850</v>
      </c>
      <c r="MO3" s="7">
        <f>MN3/INDEX(exchange_rates17,MATCH('Total Basket CMB_Sorghum'!$A3,Exch_regions1),MATCH('Total Basket CMB_Sorghum'!MN$1,exch_month20,0))</f>
        <v>175.99423076923077</v>
      </c>
      <c r="MP3" s="7">
        <v>4595816.666666667</v>
      </c>
      <c r="MQ3" s="7">
        <f>MP3/INDEX(exchange_rates18,MATCH('Total Basket CMB_Sorghum'!$A3,Exch_regions1),MATCH('Total Basket CMB_Sorghum'!MP$1,exch_month21,0))</f>
        <v>176.76217948717951</v>
      </c>
      <c r="MR3" s="7">
        <v>4591850</v>
      </c>
      <c r="MS3" s="7">
        <f>MR3/INDEX(exchange_rates19,MATCH('Total Basket CMB_Sorghum'!$A3,Exch_regions1),MATCH('Total Basket CMB_Sorghum'!MR$1,exch_month22,0))</f>
        <v>176.60961538461538</v>
      </c>
      <c r="MT3" s="40">
        <f>AVERAGE(IB3,IZ3,JX3,KV3,LT3)</f>
        <v>4440332.5666666673</v>
      </c>
      <c r="MU3" s="40">
        <f>AVERAGE(IC3,JA3,JY3,KW3,LU3)</f>
        <v>174.36590559469806</v>
      </c>
    </row>
    <row r="4" spans="1:359" ht="13.5" customHeight="1" x14ac:dyDescent="0.25">
      <c r="A4" s="14" t="s">
        <v>1</v>
      </c>
      <c r="B4" s="7">
        <v>3604300</v>
      </c>
      <c r="C4" s="7">
        <f t="shared" ref="C4:C20" si="105">B4/INDEX(Exch_rates,MATCH($A4,Exch_regions2,0),MATCH(B$1,Exch_months2,0))</f>
        <v>117.51874796217803</v>
      </c>
      <c r="D4" s="7">
        <v>3609000</v>
      </c>
      <c r="E4" s="7">
        <f t="shared" si="0"/>
        <v>116.84338324564953</v>
      </c>
      <c r="F4" s="7">
        <v>3635437.5</v>
      </c>
      <c r="G4" s="7">
        <f t="shared" si="1"/>
        <v>119.29245283018868</v>
      </c>
      <c r="H4" s="7">
        <v>3834250</v>
      </c>
      <c r="I4" s="7">
        <f t="shared" si="2"/>
        <v>123.33735424205871</v>
      </c>
      <c r="J4" s="7">
        <v>3815875</v>
      </c>
      <c r="K4" s="7">
        <f t="shared" si="3"/>
        <v>119.28336980306345</v>
      </c>
      <c r="L4" s="7">
        <v>3932625</v>
      </c>
      <c r="M4" s="7">
        <f t="shared" si="4"/>
        <v>121.47104247104247</v>
      </c>
      <c r="N4" s="7">
        <v>4007875</v>
      </c>
      <c r="O4" s="7">
        <f t="shared" si="5"/>
        <v>124.27519379844961</v>
      </c>
      <c r="P4" s="7">
        <v>4023875</v>
      </c>
      <c r="Q4" s="7">
        <f t="shared" si="6"/>
        <v>125.9823105823419</v>
      </c>
      <c r="R4" s="7">
        <v>3710312.5</v>
      </c>
      <c r="S4" s="7">
        <f t="shared" si="7"/>
        <v>121.65956225920158</v>
      </c>
      <c r="T4" s="7">
        <v>3600437.5</v>
      </c>
      <c r="U4" s="7">
        <f t="shared" si="8"/>
        <v>120.31537176274018</v>
      </c>
      <c r="V4" s="7">
        <v>3366412.5</v>
      </c>
      <c r="W4" s="7">
        <f t="shared" si="9"/>
        <v>116.89947044014238</v>
      </c>
      <c r="X4" s="7">
        <v>3025437.5</v>
      </c>
      <c r="Y4" s="7">
        <f t="shared" si="10"/>
        <v>111.89782709200185</v>
      </c>
      <c r="Z4" s="15">
        <v>3040312.5</v>
      </c>
      <c r="AA4" s="7">
        <f t="shared" si="11"/>
        <v>114.62064090480679</v>
      </c>
      <c r="AB4" s="7">
        <v>2948850</v>
      </c>
      <c r="AC4" s="7">
        <f t="shared" si="12"/>
        <v>116.69370795409577</v>
      </c>
      <c r="AD4" s="7">
        <v>3059707.5</v>
      </c>
      <c r="AE4" s="7">
        <f t="shared" si="13"/>
        <v>123.06515837104072</v>
      </c>
      <c r="AF4" s="7">
        <v>3066562.5</v>
      </c>
      <c r="AG4" s="7">
        <f t="shared" si="14"/>
        <v>129.25447839831401</v>
      </c>
      <c r="AH4" s="7">
        <v>2881000</v>
      </c>
      <c r="AI4" s="7">
        <f t="shared" si="15"/>
        <v>122.07627118644068</v>
      </c>
      <c r="AJ4" s="7">
        <v>2907125</v>
      </c>
      <c r="AK4" s="7">
        <f t="shared" si="16"/>
        <v>123.4447983014862</v>
      </c>
      <c r="AL4" s="7">
        <v>2864625</v>
      </c>
      <c r="AM4" s="7">
        <f t="shared" si="17"/>
        <v>128.60269360269359</v>
      </c>
      <c r="AN4" s="7">
        <v>2786375</v>
      </c>
      <c r="AO4" s="7">
        <f t="shared" si="18"/>
        <v>127.85055519867853</v>
      </c>
      <c r="AP4" s="7">
        <v>2719625</v>
      </c>
      <c r="AQ4" s="7">
        <f t="shared" si="19"/>
        <v>124.75344036697248</v>
      </c>
      <c r="AR4" s="7">
        <v>2694975</v>
      </c>
      <c r="AS4" s="7">
        <f t="shared" si="20"/>
        <v>121.17693345323741</v>
      </c>
      <c r="AT4" s="7">
        <v>2551687.5</v>
      </c>
      <c r="AU4" s="7">
        <f t="shared" si="21"/>
        <v>114.2973124300112</v>
      </c>
      <c r="AV4" s="7">
        <v>2388775</v>
      </c>
      <c r="AW4" s="7">
        <f t="shared" si="22"/>
        <v>107.94283777677362</v>
      </c>
      <c r="AX4" s="7">
        <v>2255593.75</v>
      </c>
      <c r="AY4" s="7">
        <f t="shared" si="23"/>
        <v>101.83267494356659</v>
      </c>
      <c r="AZ4" s="7">
        <v>2364125</v>
      </c>
      <c r="BA4" s="7">
        <f t="shared" si="24"/>
        <v>113.41992899635386</v>
      </c>
      <c r="BB4" s="7">
        <v>2463562.5</v>
      </c>
      <c r="BC4" s="7">
        <f t="shared" si="25"/>
        <v>121.80778739184179</v>
      </c>
      <c r="BD4" s="7">
        <v>2400775</v>
      </c>
      <c r="BE4" s="7">
        <f t="shared" si="26"/>
        <v>117.05387615797171</v>
      </c>
      <c r="BF4" s="7">
        <v>2224156.25</v>
      </c>
      <c r="BG4" s="7">
        <f t="shared" si="27"/>
        <v>103.811260210035</v>
      </c>
      <c r="BH4" s="7">
        <v>2292312.5</v>
      </c>
      <c r="BI4" s="7">
        <f t="shared" si="28"/>
        <v>105.57570523891768</v>
      </c>
      <c r="BJ4" s="7">
        <v>2342750</v>
      </c>
      <c r="BK4" s="7">
        <f t="shared" si="29"/>
        <v>107.8986758779505</v>
      </c>
      <c r="BL4" s="7">
        <v>2412187.5</v>
      </c>
      <c r="BM4" s="7">
        <f t="shared" si="30"/>
        <v>119.04688463911165</v>
      </c>
      <c r="BN4" s="7">
        <v>2356406.25</v>
      </c>
      <c r="BO4" s="7">
        <f t="shared" si="31"/>
        <v>116.50957972805934</v>
      </c>
      <c r="BP4" s="7">
        <v>2399000</v>
      </c>
      <c r="BQ4" s="7">
        <f t="shared" si="32"/>
        <v>117.8146101903008</v>
      </c>
      <c r="BR4" s="7">
        <v>2384550</v>
      </c>
      <c r="BS4" s="7">
        <f t="shared" si="33"/>
        <v>113.82100238663485</v>
      </c>
      <c r="BT4" s="7">
        <v>2638775</v>
      </c>
      <c r="BU4" s="7">
        <f t="shared" si="34"/>
        <v>123.88615023474179</v>
      </c>
      <c r="BV4" s="7">
        <v>2412875</v>
      </c>
      <c r="BW4" s="7">
        <f t="shared" si="35"/>
        <v>114.42205097806757</v>
      </c>
      <c r="BX4" s="7">
        <v>2430218.75</v>
      </c>
      <c r="BY4" s="7">
        <f t="shared" si="36"/>
        <v>115.72470238095238</v>
      </c>
      <c r="BZ4" s="7">
        <v>2365125</v>
      </c>
      <c r="CA4" s="7">
        <f t="shared" si="37"/>
        <v>115.484619140625</v>
      </c>
      <c r="CB4" s="7">
        <v>2763500</v>
      </c>
      <c r="CC4" s="7">
        <f t="shared" si="38"/>
        <v>131.5952380952381</v>
      </c>
      <c r="CD4" s="7">
        <v>2560900</v>
      </c>
      <c r="CE4" s="7">
        <f t="shared" si="39"/>
        <v>121.94761904761904</v>
      </c>
      <c r="CF4" s="7">
        <v>2622625</v>
      </c>
      <c r="CG4" s="7">
        <f t="shared" si="40"/>
        <v>124.88690476190476</v>
      </c>
      <c r="CH4" s="7">
        <v>2686875</v>
      </c>
      <c r="CI4" s="7">
        <f t="shared" si="41"/>
        <v>127.94642857142857</v>
      </c>
      <c r="CJ4" s="7">
        <v>2646750</v>
      </c>
      <c r="CK4" s="7">
        <f t="shared" si="42"/>
        <v>129.10975609756099</v>
      </c>
      <c r="CL4" s="7">
        <v>2772750</v>
      </c>
      <c r="CM4" s="7">
        <f t="shared" si="43"/>
        <v>135.2560975609756</v>
      </c>
      <c r="CN4" s="7">
        <v>2432350</v>
      </c>
      <c r="CO4" s="7">
        <f t="shared" si="44"/>
        <v>114.46352941176471</v>
      </c>
      <c r="CP4" s="7">
        <v>2404850</v>
      </c>
      <c r="CQ4" s="7">
        <f t="shared" si="45"/>
        <v>112.37616822429906</v>
      </c>
      <c r="CR4" s="7">
        <v>2527212.5</v>
      </c>
      <c r="CS4" s="7">
        <f t="shared" si="46"/>
        <v>117.04392830678029</v>
      </c>
      <c r="CT4" s="7">
        <v>2418062.5</v>
      </c>
      <c r="CU4" s="7">
        <f t="shared" si="47"/>
        <v>113.4574780058651</v>
      </c>
      <c r="CV4" s="7">
        <v>2674887.5</v>
      </c>
      <c r="CW4" s="7">
        <f t="shared" si="48"/>
        <v>123.98662742189673</v>
      </c>
      <c r="CX4" s="7">
        <v>2409225</v>
      </c>
      <c r="CY4" s="7">
        <f t="shared" si="49"/>
        <v>109.41076294277929</v>
      </c>
      <c r="CZ4" s="7">
        <v>2407575</v>
      </c>
      <c r="DA4" s="7">
        <f t="shared" si="50"/>
        <v>109.43522727272727</v>
      </c>
      <c r="DB4" s="7">
        <v>2177375</v>
      </c>
      <c r="DC4" s="7">
        <f t="shared" si="51"/>
        <v>98.971590909090907</v>
      </c>
      <c r="DD4" s="7">
        <v>2136080</v>
      </c>
      <c r="DE4" s="7">
        <f t="shared" si="52"/>
        <v>96.6552036199095</v>
      </c>
      <c r="DF4" s="7">
        <v>2203145</v>
      </c>
      <c r="DG4" s="7">
        <f t="shared" si="53"/>
        <v>99.802718006795018</v>
      </c>
      <c r="DH4" s="7">
        <v>2292075</v>
      </c>
      <c r="DI4" s="7">
        <f t="shared" si="54"/>
        <v>102.78363228699551</v>
      </c>
      <c r="DJ4" s="7">
        <v>2348087.5</v>
      </c>
      <c r="DK4" s="7">
        <f t="shared" si="55"/>
        <v>106.06832298136646</v>
      </c>
      <c r="DL4" s="7">
        <v>2399662.5</v>
      </c>
      <c r="DM4" s="7">
        <f t="shared" si="56"/>
        <v>108.03207653348341</v>
      </c>
      <c r="DN4" s="7">
        <v>2395475</v>
      </c>
      <c r="DO4" s="7">
        <f t="shared" si="57"/>
        <v>105.2956043956044</v>
      </c>
      <c r="DP4" s="7">
        <v>2429031.25</v>
      </c>
      <c r="DQ4" s="7">
        <f t="shared" si="58"/>
        <v>104.47446236559139</v>
      </c>
      <c r="DR4" s="7">
        <v>2376156.25</v>
      </c>
      <c r="DS4" s="7">
        <f t="shared" si="59"/>
        <v>101.92627345844504</v>
      </c>
      <c r="DT4" s="7">
        <v>2338250</v>
      </c>
      <c r="DU4" s="7">
        <f t="shared" si="60"/>
        <v>97.427083333333329</v>
      </c>
      <c r="DV4" s="7">
        <v>2532375</v>
      </c>
      <c r="DW4" s="7">
        <f t="shared" si="61"/>
        <v>104.4278350515464</v>
      </c>
      <c r="DX4" s="7">
        <v>2525781.25</v>
      </c>
      <c r="DY4" s="7">
        <f t="shared" si="62"/>
        <v>104.15592783505154</v>
      </c>
      <c r="DZ4" s="7">
        <v>2498000</v>
      </c>
      <c r="EA4" s="7">
        <f t="shared" si="63"/>
        <v>100.92929292929293</v>
      </c>
      <c r="EB4" s="7">
        <v>2456712.5</v>
      </c>
      <c r="EC4" s="7">
        <f t="shared" si="64"/>
        <v>98.268500000000003</v>
      </c>
      <c r="ED4" s="7">
        <v>2583625</v>
      </c>
      <c r="EE4" s="7">
        <f t="shared" si="65"/>
        <v>101.31862745098039</v>
      </c>
      <c r="EF4" s="7">
        <v>2592325</v>
      </c>
      <c r="EG4" s="7">
        <f t="shared" si="66"/>
        <v>101.65980392156862</v>
      </c>
      <c r="EH4" s="7">
        <v>2604250</v>
      </c>
      <c r="EI4" s="7">
        <f t="shared" si="67"/>
        <v>102.12745098039215</v>
      </c>
      <c r="EJ4" s="7">
        <v>2623625</v>
      </c>
      <c r="EK4" s="7">
        <f t="shared" si="68"/>
        <v>100.90865384615384</v>
      </c>
      <c r="EL4" s="7">
        <v>2979793.75</v>
      </c>
      <c r="EM4" s="7">
        <f t="shared" si="69"/>
        <v>109.25</v>
      </c>
      <c r="EN4" s="7">
        <v>2966150</v>
      </c>
      <c r="EO4" s="7">
        <f t="shared" si="70"/>
        <v>111.71939736346516</v>
      </c>
      <c r="EP4" s="7">
        <v>3069175</v>
      </c>
      <c r="EQ4" s="7">
        <f t="shared" si="71"/>
        <v>111.60636363636364</v>
      </c>
      <c r="ER4" s="7">
        <v>3401875</v>
      </c>
      <c r="ES4" s="7">
        <f t="shared" si="72"/>
        <v>125.99537037037037</v>
      </c>
      <c r="ET4" s="7">
        <v>3294250</v>
      </c>
      <c r="EU4" s="7">
        <f t="shared" si="73"/>
        <v>119.7909090909091</v>
      </c>
      <c r="EV4" s="7">
        <v>3337250</v>
      </c>
      <c r="EW4" s="7">
        <f t="shared" si="74"/>
        <v>121.35454545454546</v>
      </c>
      <c r="EX4" s="7">
        <v>3674350</v>
      </c>
      <c r="EY4" s="7">
        <f t="shared" si="75"/>
        <v>130.0654867256637</v>
      </c>
      <c r="EZ4" s="7">
        <v>3210000</v>
      </c>
      <c r="FA4" s="7">
        <f t="shared" si="76"/>
        <v>111.65217391304348</v>
      </c>
      <c r="FB4" s="7">
        <v>3108125</v>
      </c>
      <c r="FC4" s="7">
        <f t="shared" si="77"/>
        <v>120.70388349514563</v>
      </c>
      <c r="FD4" s="7">
        <v>3093125</v>
      </c>
      <c r="FE4" s="7">
        <f t="shared" si="78"/>
        <v>109.88010657193605</v>
      </c>
      <c r="FF4" s="7">
        <v>3124687.5</v>
      </c>
      <c r="FG4" s="7">
        <f t="shared" si="79"/>
        <v>125.93198992443325</v>
      </c>
      <c r="FH4" s="7">
        <v>3169250</v>
      </c>
      <c r="FI4" s="7">
        <f t="shared" si="80"/>
        <v>126.77</v>
      </c>
      <c r="FJ4" s="7">
        <v>3038250</v>
      </c>
      <c r="FK4" s="7">
        <f t="shared" si="81"/>
        <v>121.53</v>
      </c>
      <c r="FL4" s="7">
        <v>2785750</v>
      </c>
      <c r="FM4" s="7">
        <f t="shared" si="82"/>
        <v>111.43</v>
      </c>
      <c r="FN4" s="7">
        <v>2923250</v>
      </c>
      <c r="FO4" s="7">
        <f t="shared" si="83"/>
        <v>112.43269230769231</v>
      </c>
      <c r="FP4" s="7">
        <v>2687000</v>
      </c>
      <c r="FQ4" s="7">
        <f t="shared" si="84"/>
        <v>103.34615384615384</v>
      </c>
      <c r="FR4" s="7">
        <v>2590875</v>
      </c>
      <c r="FS4" s="7">
        <f t="shared" si="85"/>
        <v>100.61650485436893</v>
      </c>
      <c r="FT4" s="7">
        <v>2574125</v>
      </c>
      <c r="FU4" s="7">
        <f t="shared" si="86"/>
        <v>99.004807692307693</v>
      </c>
      <c r="FV4" s="7">
        <v>2702750</v>
      </c>
      <c r="FW4" s="7">
        <f t="shared" si="87"/>
        <v>101.99056603773585</v>
      </c>
      <c r="FX4" s="7">
        <v>2707937.5</v>
      </c>
      <c r="FY4" s="7">
        <f t="shared" si="88"/>
        <v>102.18632075471699</v>
      </c>
      <c r="FZ4" s="7">
        <v>2701375</v>
      </c>
      <c r="GA4" s="7">
        <f t="shared" si="89"/>
        <v>94.785087719298247</v>
      </c>
      <c r="GB4" s="7">
        <v>2795375</v>
      </c>
      <c r="GC4" s="7">
        <f t="shared" si="90"/>
        <v>98.083333333333329</v>
      </c>
      <c r="GD4" s="7">
        <v>2618625</v>
      </c>
      <c r="GE4" s="7">
        <f t="shared" si="91"/>
        <v>91.082608695652169</v>
      </c>
      <c r="GF4" s="7">
        <v>2618000</v>
      </c>
      <c r="GG4" s="7">
        <f t="shared" si="92"/>
        <v>91.859649122807014</v>
      </c>
      <c r="GH4" s="7">
        <v>2570250</v>
      </c>
      <c r="GI4" s="7">
        <f t="shared" si="93"/>
        <v>87.871794871794876</v>
      </c>
      <c r="GJ4" s="7">
        <v>2576375</v>
      </c>
      <c r="GK4" s="7">
        <f t="shared" si="94"/>
        <v>88.081196581196579</v>
      </c>
      <c r="GL4" s="7">
        <v>2649625</v>
      </c>
      <c r="GM4" s="7">
        <f t="shared" si="95"/>
        <v>93.792035398230084</v>
      </c>
      <c r="GN4" s="7">
        <v>2654281.25</v>
      </c>
      <c r="GO4" s="7">
        <f t="shared" si="96"/>
        <v>93.132675438596493</v>
      </c>
      <c r="GP4" s="7">
        <v>2758250</v>
      </c>
      <c r="GQ4" s="7">
        <f t="shared" si="97"/>
        <v>96.780701754385959</v>
      </c>
      <c r="GR4" s="7">
        <v>2702500</v>
      </c>
      <c r="GS4" s="7">
        <f t="shared" si="98"/>
        <v>94.824561403508767</v>
      </c>
      <c r="GT4" s="7">
        <v>2644750</v>
      </c>
      <c r="GU4" s="7">
        <f t="shared" si="99"/>
        <v>91.991304347826087</v>
      </c>
      <c r="GV4" s="7">
        <v>2642250</v>
      </c>
      <c r="GW4" s="7">
        <f t="shared" si="100"/>
        <v>91.112068965517238</v>
      </c>
      <c r="GX4" s="7">
        <v>2650500</v>
      </c>
      <c r="GY4" s="7">
        <f t="shared" si="100"/>
        <v>91.396551724137936</v>
      </c>
      <c r="GZ4" s="7">
        <v>2674250</v>
      </c>
      <c r="HA4" s="7">
        <f t="shared" si="100"/>
        <v>90.652542372881356</v>
      </c>
      <c r="HB4" s="7">
        <v>2651750</v>
      </c>
      <c r="HC4" s="7">
        <f t="shared" si="100"/>
        <v>91.439655172413794</v>
      </c>
      <c r="HD4" s="7">
        <v>2609250</v>
      </c>
      <c r="HE4" s="7">
        <f t="shared" si="100"/>
        <v>88.449152542372886</v>
      </c>
      <c r="HF4" s="7">
        <v>2601750</v>
      </c>
      <c r="HG4" s="7">
        <f t="shared" si="100"/>
        <v>88.194915254237287</v>
      </c>
      <c r="HH4" s="7">
        <v>2601750</v>
      </c>
      <c r="HI4" s="7">
        <f t="shared" si="100"/>
        <v>86.724999999999994</v>
      </c>
      <c r="HJ4" s="7">
        <v>2537000</v>
      </c>
      <c r="HK4" s="7">
        <f t="shared" si="100"/>
        <v>84.566666666666663</v>
      </c>
      <c r="HL4" s="7">
        <v>2548250</v>
      </c>
      <c r="HM4" s="7">
        <f t="shared" si="100"/>
        <v>84.941666666666663</v>
      </c>
      <c r="HN4" s="7">
        <v>2531500</v>
      </c>
      <c r="HO4" s="7">
        <f t="shared" si="100"/>
        <v>81.661290322580641</v>
      </c>
      <c r="HP4" s="7">
        <v>2744968.75</v>
      </c>
      <c r="HQ4" s="7">
        <f t="shared" si="100"/>
        <v>87.489043824701199</v>
      </c>
      <c r="HR4" s="7">
        <v>2805750</v>
      </c>
      <c r="HS4" s="7">
        <f t="shared" si="100"/>
        <v>88.023529411764713</v>
      </c>
      <c r="HT4" s="7">
        <v>2830425</v>
      </c>
      <c r="HU4" s="7">
        <f t="shared" si="100"/>
        <v>88.092903828197947</v>
      </c>
      <c r="HV4" s="7">
        <v>2829312.5</v>
      </c>
      <c r="HW4" s="7">
        <f t="shared" si="100"/>
        <v>87.324459876543216</v>
      </c>
      <c r="HX4" s="7">
        <v>2814675</v>
      </c>
      <c r="HY4" s="7">
        <f t="shared" si="100"/>
        <v>88.151424992170377</v>
      </c>
      <c r="HZ4" s="7">
        <v>2817093.75</v>
      </c>
      <c r="IA4" s="7">
        <f t="shared" si="101"/>
        <v>87.69163424124514</v>
      </c>
      <c r="IB4" s="7">
        <v>2857280.625</v>
      </c>
      <c r="IC4" s="7">
        <f t="shared" si="101"/>
        <v>87.24520992366412</v>
      </c>
      <c r="ID4" s="7">
        <v>2820062.5</v>
      </c>
      <c r="IE4" s="7">
        <f t="shared" si="101"/>
        <v>85.456439393939391</v>
      </c>
      <c r="IF4" s="7">
        <v>2892781.25</v>
      </c>
      <c r="IG4" s="7">
        <f t="shared" si="101"/>
        <v>82.947132616487451</v>
      </c>
      <c r="IH4" s="7">
        <v>2885687.5</v>
      </c>
      <c r="II4" s="7">
        <f t="shared" si="101"/>
        <v>79.331615120274918</v>
      </c>
      <c r="IJ4" s="7">
        <v>2761937.5</v>
      </c>
      <c r="IK4" s="7">
        <f t="shared" si="101"/>
        <v>81.233455882352942</v>
      </c>
      <c r="IL4" s="7">
        <v>2881675</v>
      </c>
      <c r="IM4" s="7">
        <f t="shared" si="101"/>
        <v>87.323484848484853</v>
      </c>
      <c r="IN4" s="7">
        <v>3346625</v>
      </c>
      <c r="IO4" s="7">
        <f t="shared" si="101"/>
        <v>101.41287878787878</v>
      </c>
      <c r="IP4" s="7">
        <v>3320400</v>
      </c>
      <c r="IQ4" s="7">
        <f t="shared" si="101"/>
        <v>100.61818181818182</v>
      </c>
      <c r="IR4" s="7">
        <v>3269187.5</v>
      </c>
      <c r="IS4" s="7">
        <f t="shared" si="101"/>
        <v>99.066287878787875</v>
      </c>
      <c r="IT4" s="7">
        <v>3206281.25</v>
      </c>
      <c r="IU4" s="7">
        <f t="shared" si="101"/>
        <v>97.160037878787875</v>
      </c>
      <c r="IV4" s="34">
        <v>3390975</v>
      </c>
      <c r="IW4" s="7">
        <f t="shared" si="101"/>
        <v>102.75681818181818</v>
      </c>
      <c r="IX4" s="7">
        <v>3307375</v>
      </c>
      <c r="IY4" s="7">
        <f t="shared" si="101"/>
        <v>100.22348484848484</v>
      </c>
      <c r="IZ4" s="7">
        <v>3293625</v>
      </c>
      <c r="JA4" s="7">
        <f t="shared" si="101"/>
        <v>99.806818181818187</v>
      </c>
      <c r="JB4" s="7">
        <v>3267675</v>
      </c>
      <c r="JC4" s="7">
        <f t="shared" si="101"/>
        <v>99.020454545454541</v>
      </c>
      <c r="JD4" s="7">
        <v>3407911.25</v>
      </c>
      <c r="JE4" s="7">
        <f t="shared" si="102"/>
        <v>103.27003787878787</v>
      </c>
      <c r="JF4" s="7">
        <v>3466450</v>
      </c>
      <c r="JG4" s="7">
        <f t="shared" si="102"/>
        <v>105.0439393939394</v>
      </c>
      <c r="JH4" s="7">
        <v>3602000</v>
      </c>
      <c r="JI4" s="7">
        <f t="shared" si="102"/>
        <v>108.94517958412098</v>
      </c>
      <c r="JJ4" s="7">
        <v>4409562.5</v>
      </c>
      <c r="JK4" s="7">
        <f t="shared" si="102"/>
        <v>133.62310606060606</v>
      </c>
      <c r="JL4" s="7">
        <v>4475500</v>
      </c>
      <c r="JM4" s="7">
        <f t="shared" si="102"/>
        <v>135.62121212121212</v>
      </c>
      <c r="JN4" s="7">
        <v>4546225</v>
      </c>
      <c r="JO4" s="7">
        <f t="shared" si="102"/>
        <v>137.76439393939393</v>
      </c>
      <c r="JP4" s="7">
        <v>4580312.5</v>
      </c>
      <c r="JQ4" s="7">
        <f t="shared" si="102"/>
        <v>138.7973484848485</v>
      </c>
      <c r="JR4" s="7">
        <v>4629250</v>
      </c>
      <c r="JS4" s="7">
        <f t="shared" si="102"/>
        <v>140.28030303030303</v>
      </c>
      <c r="JT4" s="7">
        <v>4594500</v>
      </c>
      <c r="JU4" s="7">
        <f t="shared" si="102"/>
        <v>139.22727272727272</v>
      </c>
      <c r="JV4" s="7">
        <v>4673468.75</v>
      </c>
      <c r="JW4" s="7">
        <f t="shared" si="102"/>
        <v>141.62026515151516</v>
      </c>
      <c r="JX4" s="7">
        <v>4653350</v>
      </c>
      <c r="JY4" s="7">
        <f t="shared" si="102"/>
        <v>141.01060606060605</v>
      </c>
      <c r="JZ4" s="7">
        <v>4609125</v>
      </c>
      <c r="KA4" s="7">
        <f t="shared" si="102"/>
        <v>139.67045454545453</v>
      </c>
      <c r="KB4" s="7">
        <v>4548125</v>
      </c>
      <c r="KC4" s="7">
        <f t="shared" si="102"/>
        <v>137.82196969696969</v>
      </c>
      <c r="KD4" s="7">
        <v>4465250</v>
      </c>
      <c r="KE4" s="7">
        <f t="shared" si="102"/>
        <v>135.31060606060606</v>
      </c>
      <c r="KF4" s="7">
        <v>4620875</v>
      </c>
      <c r="KG4" s="7">
        <f t="shared" si="102"/>
        <v>137.93656716417911</v>
      </c>
      <c r="KH4" s="7">
        <v>4531718.75</v>
      </c>
      <c r="KI4" s="7">
        <f t="shared" si="103"/>
        <v>135.27518656716418</v>
      </c>
      <c r="KJ4" s="7">
        <v>4498031.25</v>
      </c>
      <c r="KK4" s="7">
        <f t="shared" si="103"/>
        <v>133.27500000000001</v>
      </c>
      <c r="KL4" s="7">
        <v>4584625</v>
      </c>
      <c r="KM4" s="7">
        <f t="shared" si="103"/>
        <v>134.84191176470588</v>
      </c>
      <c r="KN4" s="7">
        <v>4496375</v>
      </c>
      <c r="KO4" s="7">
        <f t="shared" si="103"/>
        <v>132.24632352941177</v>
      </c>
      <c r="KP4" s="7">
        <v>4378400</v>
      </c>
      <c r="KQ4" s="7">
        <f t="shared" si="103"/>
        <v>128.7764705882353</v>
      </c>
      <c r="KR4" s="7">
        <v>4348812.5</v>
      </c>
      <c r="KS4" s="7">
        <f t="shared" si="103"/>
        <v>126.97262773722628</v>
      </c>
      <c r="KT4" s="7">
        <v>4470375</v>
      </c>
      <c r="KU4" s="7">
        <f t="shared" si="103"/>
        <v>129.57608695652175</v>
      </c>
      <c r="KV4" s="7">
        <v>5497875</v>
      </c>
      <c r="KW4" s="7">
        <f t="shared" si="103"/>
        <v>157.08214285714286</v>
      </c>
      <c r="KX4" s="7">
        <v>5106468.75</v>
      </c>
      <c r="KY4" s="7">
        <f t="shared" si="103"/>
        <v>145.89910714285713</v>
      </c>
      <c r="KZ4" s="7">
        <v>4786500</v>
      </c>
      <c r="LA4" s="7">
        <f t="shared" si="103"/>
        <v>136.75714285714287</v>
      </c>
      <c r="LB4" s="7">
        <v>4355375</v>
      </c>
      <c r="LC4" s="7">
        <f t="shared" si="103"/>
        <v>124.43928571428572</v>
      </c>
      <c r="LD4" s="7">
        <v>4300000</v>
      </c>
      <c r="LE4" s="7">
        <f t="shared" si="103"/>
        <v>122.85714285714286</v>
      </c>
      <c r="LF4" s="7">
        <v>4425125</v>
      </c>
      <c r="LG4" s="7">
        <f t="shared" si="104"/>
        <v>126.43214285714286</v>
      </c>
      <c r="LH4" s="7">
        <v>4318375</v>
      </c>
      <c r="LI4" s="7">
        <f>LH4/INDEX(Exch_Rate_Data1,MATCH('Total Basket CMB_Sorghum'!$A4,Exch_regions1),MATCH('Total Basket CMB_Sorghum'!LH$1,exch_month4,0))</f>
        <v>123.38214285714285</v>
      </c>
      <c r="LJ4" s="7">
        <v>3803750</v>
      </c>
      <c r="LK4" s="7">
        <f>LJ4/INDEX(exch_Rate_Data2,MATCH('Total Basket CMB_Sorghum'!$A4,Exch_regions1),MATCH('Total Basket CMB_Sorghum'!LJ$1,exch_month5,0))</f>
        <v>108.67857142857143</v>
      </c>
      <c r="LL4" s="7">
        <v>4349000</v>
      </c>
      <c r="LM4" s="7">
        <f>LL4/INDEX(exch_Rate_Data3,MATCH('Total Basket CMB_Sorghum'!$A4,Exch_regions1),MATCH('Total Basket CMB_Sorghum'!LL$1,exch_month6,0))</f>
        <v>124.25714285714285</v>
      </c>
      <c r="LN4" s="7">
        <v>4365000</v>
      </c>
      <c r="LO4" s="7">
        <f>LN4/INDEX(Exchange_rate4,MATCH('Total Basket CMB_Sorghum'!$A4,Exch_regions1),MATCH('Total Basket CMB_Sorghum'!LN$1,exch_month7,0))</f>
        <v>130.68862275449101</v>
      </c>
      <c r="LP4" s="7">
        <v>4417000</v>
      </c>
      <c r="LQ4" s="7">
        <f>LP4/INDEX(Exchange_rate5,MATCH('Total Basket CMB_Sorghum'!$A4,Exch_regions1),MATCH('Total Basket CMB_Sorghum'!LP$1,exch_month8,0))</f>
        <v>124.4225352112676</v>
      </c>
      <c r="LR4" s="7">
        <v>4465750</v>
      </c>
      <c r="LS4" s="7">
        <f>LR4/INDEX(Exchange_rate6,MATCH('Total Basket CMB_Sorghum'!$A4,Exch_regions1),MATCH('Total Basket CMB_Sorghum'!LR$1,exch_month9,0))</f>
        <v>127.59285714285714</v>
      </c>
      <c r="LT4" s="7">
        <v>4489500</v>
      </c>
      <c r="LU4" s="7">
        <f>LT4/INDEX(Exchange_rate7,MATCH('Total Basket CMB_Sorghum'!$A4,Exch_regions1),MATCH('Total Basket CMB_Sorghum'!LT$1,exch_month10,0))</f>
        <v>128.27142857142857</v>
      </c>
      <c r="LV4" s="7">
        <v>4570125</v>
      </c>
      <c r="LW4" s="7">
        <f>LV4/INDEX(exchange_rates8,MATCH('Total Basket CMB_Sorghum'!$A4,Exch_regions1),MATCH('Total Basket CMB_Sorghum'!LV$1,exch_month11,0))</f>
        <v>128.73591549295776</v>
      </c>
      <c r="LX4" s="7">
        <v>4506500</v>
      </c>
      <c r="LY4" s="7">
        <f>LX4/INDEX(exchange_rates9,MATCH('Total Basket CMB_Sorghum'!$A4,Exch_regions1),MATCH('Total Basket CMB_Sorghum'!LX$1,exch_month12,0))</f>
        <v>126.94366197183099</v>
      </c>
      <c r="LZ4" s="7">
        <v>4329125</v>
      </c>
      <c r="MA4" s="7">
        <f>LZ4/INDEX(exchange_rates10,MATCH('Total Basket CMB_Sorghum'!$A4,Exch_regions1),MATCH('Total Basket CMB_Sorghum'!LZ$1,exch_month13,0))</f>
        <v>120.25347222222223</v>
      </c>
      <c r="MB4" s="7">
        <v>4499625</v>
      </c>
      <c r="MC4" s="7">
        <f>MB4/INDEX(exchange_rates11,MATCH('Total Basket CMB_Sorghum'!$A4,Exch_regions1),MATCH('Total Basket CMB_Sorghum'!MB$1,exch_month14,0))</f>
        <v>124.98958333333333</v>
      </c>
      <c r="MD4" s="7">
        <v>4493250</v>
      </c>
      <c r="ME4" s="7">
        <f>MD4/INDEX(exchange_rates12,MATCH('Total Basket CMB_Sorghum'!$A4,Exch_regions1),MATCH('Total Basket CMB_Sorghum'!MD$1,exch_month15,0))</f>
        <v>123.95172413793104</v>
      </c>
      <c r="MF4" s="7">
        <v>4531875</v>
      </c>
      <c r="MG4" s="7">
        <f>MF4/INDEX(exchange_rates13,MATCH('Total Basket CMB_Sorghum'!$A4,Exch_regions1),MATCH('Total Basket CMB_Sorghum'!MF$1,exch_month16,0))</f>
        <v>125.88541666666667</v>
      </c>
      <c r="MH4" s="7">
        <v>4468000</v>
      </c>
      <c r="MI4" s="7">
        <f>MH4/INDEX(exchange_rates14,MATCH('Total Basket CMB_Sorghum'!$A4,Exch_regions1),MATCH('Total Basket CMB_Sorghum'!MH$1,exch_month17,0))</f>
        <v>124.11111111111111</v>
      </c>
      <c r="MJ4" s="7">
        <v>4451100</v>
      </c>
      <c r="MK4" s="7">
        <f>MJ4/INDEX(exchange_rates15,MATCH('Total Basket CMB_Sorghum'!$A4,Exch_regions1),MATCH('Total Basket CMB_Sorghum'!MJ$1,exch_month18,0))</f>
        <v>123.64166666666667</v>
      </c>
      <c r="ML4" s="7">
        <v>4565250</v>
      </c>
      <c r="MM4" s="7">
        <f>ML4/INDEX(exchange_rates16,MATCH('Total Basket CMB_Sorghum'!$A4,Exch_regions1),MATCH('Total Basket CMB_Sorghum'!ML$1,exch_month19,0))</f>
        <v>126.8125</v>
      </c>
      <c r="MN4" s="7">
        <v>4558250</v>
      </c>
      <c r="MO4" s="7">
        <f>MN4/INDEX(exchange_rates17,MATCH('Total Basket CMB_Sorghum'!$A4,Exch_regions1),MATCH('Total Basket CMB_Sorghum'!MN$1,exch_month20,0))</f>
        <v>124.88356164383562</v>
      </c>
      <c r="MP4" s="7">
        <v>4545750</v>
      </c>
      <c r="MQ4" s="7">
        <f>MP4/INDEX(exchange_rates18,MATCH('Total Basket CMB_Sorghum'!$A4,Exch_regions1),MATCH('Total Basket CMB_Sorghum'!MP$1,exch_month21,0))</f>
        <v>126.27083333333333</v>
      </c>
      <c r="MR4" s="7">
        <v>4690000</v>
      </c>
      <c r="MS4" s="7">
        <f>MR4/INDEX(exchange_rates19,MATCH('Total Basket CMB_Sorghum'!$A4,Exch_regions1),MATCH('Total Basket CMB_Sorghum'!MR$1,exch_month22,0))</f>
        <v>128.49315068493149</v>
      </c>
      <c r="MT4" s="40">
        <f t="shared" ref="MT4:MT20" si="106">AVERAGE(IB4,IZ4,JX4,KV4,LT4)</f>
        <v>4158326.125</v>
      </c>
      <c r="MU4" s="40">
        <f t="shared" ref="MU4:MU20" si="107">AVERAGE(IC4,JA4,JY4,KW4,LU4)</f>
        <v>122.68324111893196</v>
      </c>
    </row>
    <row r="5" spans="1:359" ht="13.5" customHeight="1" x14ac:dyDescent="0.25">
      <c r="A5" s="14" t="s">
        <v>2</v>
      </c>
      <c r="B5" s="7">
        <v>4292127.5</v>
      </c>
      <c r="C5" s="7">
        <f t="shared" si="105"/>
        <v>138.45572580645162</v>
      </c>
      <c r="D5" s="7">
        <v>4752500</v>
      </c>
      <c r="E5" s="7">
        <f t="shared" si="0"/>
        <v>153.30645161290323</v>
      </c>
      <c r="F5" s="7">
        <v>4886125</v>
      </c>
      <c r="G5" s="7">
        <f t="shared" si="1"/>
        <v>156.35599999999999</v>
      </c>
      <c r="H5" s="7">
        <v>5201250</v>
      </c>
      <c r="I5" s="7">
        <f t="shared" si="2"/>
        <v>162.79342723004694</v>
      </c>
      <c r="J5" s="7">
        <v>4402300</v>
      </c>
      <c r="K5" s="7">
        <f t="shared" si="3"/>
        <v>137.57187500000001</v>
      </c>
      <c r="L5" s="7">
        <v>4604875</v>
      </c>
      <c r="M5" s="7">
        <f t="shared" si="4"/>
        <v>145.03543307086613</v>
      </c>
      <c r="N5" s="7">
        <v>4850937.5</v>
      </c>
      <c r="O5" s="7">
        <f t="shared" si="5"/>
        <v>151.591796875</v>
      </c>
      <c r="P5" s="7">
        <v>4863200</v>
      </c>
      <c r="Q5" s="7">
        <f t="shared" si="6"/>
        <v>156.87741935483871</v>
      </c>
      <c r="R5" s="7">
        <v>4771375</v>
      </c>
      <c r="S5" s="7">
        <f t="shared" si="7"/>
        <v>153.91532258064515</v>
      </c>
      <c r="T5" s="7">
        <v>4809625</v>
      </c>
      <c r="U5" s="7">
        <f t="shared" si="8"/>
        <v>160.32083333333333</v>
      </c>
      <c r="V5" s="7">
        <v>4859875</v>
      </c>
      <c r="W5" s="7">
        <f t="shared" si="9"/>
        <v>167.58189655172413</v>
      </c>
      <c r="X5" s="7">
        <v>4881372</v>
      </c>
      <c r="Y5" s="7">
        <f t="shared" si="10"/>
        <v>179.95841474654378</v>
      </c>
      <c r="Z5" s="15">
        <v>4704372</v>
      </c>
      <c r="AA5" s="7">
        <f t="shared" si="11"/>
        <v>177.52347169811321</v>
      </c>
      <c r="AB5" s="7">
        <v>4580744</v>
      </c>
      <c r="AC5" s="7">
        <f t="shared" si="12"/>
        <v>183.22976</v>
      </c>
      <c r="AD5" s="7">
        <v>4249494</v>
      </c>
      <c r="AE5" s="7">
        <f t="shared" si="13"/>
        <v>177.06225000000001</v>
      </c>
      <c r="AF5" s="7">
        <v>4189997</v>
      </c>
      <c r="AG5" s="7">
        <f t="shared" si="14"/>
        <v>178.67791044776121</v>
      </c>
      <c r="AH5" s="7">
        <v>3965247</v>
      </c>
      <c r="AI5" s="7">
        <f t="shared" si="15"/>
        <v>173.81904657534247</v>
      </c>
      <c r="AJ5" s="7">
        <v>4117619</v>
      </c>
      <c r="AK5" s="7">
        <f t="shared" si="16"/>
        <v>183.00528888888888</v>
      </c>
      <c r="AL5" s="7">
        <v>4018184.5</v>
      </c>
      <c r="AM5" s="7">
        <f t="shared" si="17"/>
        <v>197.21150920245398</v>
      </c>
      <c r="AN5" s="7">
        <v>4057500</v>
      </c>
      <c r="AO5" s="7">
        <f t="shared" si="18"/>
        <v>199.75384615384615</v>
      </c>
      <c r="AP5" s="7">
        <v>3615125</v>
      </c>
      <c r="AQ5" s="7">
        <f t="shared" si="19"/>
        <v>178.52469135802468</v>
      </c>
      <c r="AR5" s="7">
        <v>3391720</v>
      </c>
      <c r="AS5" s="7">
        <f t="shared" si="20"/>
        <v>167.16214884179399</v>
      </c>
      <c r="AT5" s="7">
        <v>3617220</v>
      </c>
      <c r="AU5" s="7">
        <f t="shared" si="21"/>
        <v>174.53413751507841</v>
      </c>
      <c r="AV5" s="7">
        <v>3722170</v>
      </c>
      <c r="AW5" s="7">
        <f t="shared" si="22"/>
        <v>176.40616113744076</v>
      </c>
      <c r="AX5" s="7">
        <v>3712470</v>
      </c>
      <c r="AY5" s="7">
        <f t="shared" si="23"/>
        <v>175.21982300884954</v>
      </c>
      <c r="AZ5" s="7">
        <v>3702220</v>
      </c>
      <c r="BA5" s="7">
        <f t="shared" si="24"/>
        <v>174.32466156562683</v>
      </c>
      <c r="BB5" s="7">
        <v>3715095</v>
      </c>
      <c r="BC5" s="7">
        <f t="shared" si="25"/>
        <v>188.70323809523811</v>
      </c>
      <c r="BD5" s="7">
        <v>3636770</v>
      </c>
      <c r="BE5" s="7">
        <f t="shared" si="26"/>
        <v>181.47554890219561</v>
      </c>
      <c r="BF5" s="7">
        <v>3493720</v>
      </c>
      <c r="BG5" s="7">
        <f t="shared" si="27"/>
        <v>172.52938271604938</v>
      </c>
      <c r="BH5" s="7">
        <v>3493095</v>
      </c>
      <c r="BI5" s="7">
        <f t="shared" si="28"/>
        <v>172.87200742344572</v>
      </c>
      <c r="BJ5" s="7">
        <v>3498720</v>
      </c>
      <c r="BK5" s="7">
        <f t="shared" si="29"/>
        <v>173.28974739970283</v>
      </c>
      <c r="BL5" s="7">
        <v>3578907.5</v>
      </c>
      <c r="BM5" s="7">
        <f t="shared" si="30"/>
        <v>178.94537500000001</v>
      </c>
      <c r="BN5" s="7">
        <v>3533070</v>
      </c>
      <c r="BO5" s="7">
        <f t="shared" si="31"/>
        <v>177.31844416562109</v>
      </c>
      <c r="BP5" s="7">
        <v>3484345</v>
      </c>
      <c r="BQ5" s="7">
        <f t="shared" si="32"/>
        <v>175.58903937007875</v>
      </c>
      <c r="BR5" s="7">
        <v>3495470</v>
      </c>
      <c r="BS5" s="7">
        <f t="shared" si="33"/>
        <v>175.32137931034484</v>
      </c>
      <c r="BT5" s="7">
        <v>3648870</v>
      </c>
      <c r="BU5" s="7">
        <f t="shared" si="34"/>
        <v>181.76189290161892</v>
      </c>
      <c r="BV5" s="7">
        <v>3635720</v>
      </c>
      <c r="BW5" s="7">
        <f t="shared" si="35"/>
        <v>181.16325132357522</v>
      </c>
      <c r="BX5" s="7">
        <v>3623470</v>
      </c>
      <c r="BY5" s="7">
        <f t="shared" si="36"/>
        <v>180.32821150855366</v>
      </c>
      <c r="BZ5" s="7">
        <v>3647220</v>
      </c>
      <c r="CA5" s="7">
        <f t="shared" si="37"/>
        <v>181.67970112079701</v>
      </c>
      <c r="CB5" s="7">
        <v>3656470</v>
      </c>
      <c r="CC5" s="7">
        <f t="shared" si="38"/>
        <v>182.02713130056006</v>
      </c>
      <c r="CD5" s="7">
        <v>3662220</v>
      </c>
      <c r="CE5" s="7">
        <f t="shared" si="39"/>
        <v>181.80428172510085</v>
      </c>
      <c r="CF5" s="7">
        <v>3670345</v>
      </c>
      <c r="CG5" s="7">
        <f t="shared" si="40"/>
        <v>181.81275541795665</v>
      </c>
      <c r="CH5" s="7">
        <v>3778720</v>
      </c>
      <c r="CI5" s="7">
        <f t="shared" si="41"/>
        <v>186.37336621454995</v>
      </c>
      <c r="CJ5" s="7">
        <v>3901377.5</v>
      </c>
      <c r="CK5" s="7">
        <f t="shared" si="42"/>
        <v>192.66061728395061</v>
      </c>
      <c r="CL5" s="7">
        <v>4063800</v>
      </c>
      <c r="CM5" s="7">
        <f t="shared" si="43"/>
        <v>201.37760158572846</v>
      </c>
      <c r="CN5" s="7">
        <v>4307533.75</v>
      </c>
      <c r="CO5" s="7">
        <f t="shared" si="44"/>
        <v>212.71771604938272</v>
      </c>
      <c r="CP5" s="7">
        <v>4204407.5</v>
      </c>
      <c r="CQ5" s="7">
        <f t="shared" si="45"/>
        <v>207.62506172839505</v>
      </c>
      <c r="CR5" s="7">
        <v>4230620</v>
      </c>
      <c r="CS5" s="7">
        <f t="shared" si="46"/>
        <v>209.22947576656776</v>
      </c>
      <c r="CT5" s="7">
        <v>4113201.25</v>
      </c>
      <c r="CU5" s="7">
        <f t="shared" si="47"/>
        <v>203.12104938271605</v>
      </c>
      <c r="CV5" s="7">
        <v>4135250</v>
      </c>
      <c r="CW5" s="7">
        <f t="shared" si="48"/>
        <v>203.83240911891559</v>
      </c>
      <c r="CX5" s="7">
        <v>4215250</v>
      </c>
      <c r="CY5" s="7">
        <f t="shared" si="49"/>
        <v>208.16049382716051</v>
      </c>
      <c r="CZ5" s="7">
        <v>4240500</v>
      </c>
      <c r="DA5" s="7">
        <f t="shared" si="50"/>
        <v>208.82733148661126</v>
      </c>
      <c r="DB5" s="7">
        <v>4229375</v>
      </c>
      <c r="DC5" s="7">
        <f t="shared" si="51"/>
        <v>208.85802469135803</v>
      </c>
      <c r="DD5" s="7">
        <v>4153350</v>
      </c>
      <c r="DE5" s="7">
        <f t="shared" si="52"/>
        <v>205.1037037037037</v>
      </c>
      <c r="DF5" s="7">
        <v>4030468.75</v>
      </c>
      <c r="DG5" s="7">
        <f t="shared" si="53"/>
        <v>199.03549382716051</v>
      </c>
      <c r="DH5" s="7">
        <v>4088212.5</v>
      </c>
      <c r="DI5" s="7">
        <f t="shared" si="54"/>
        <v>200.15728274173807</v>
      </c>
      <c r="DJ5" s="7">
        <v>4074643.125</v>
      </c>
      <c r="DK5" s="7">
        <f t="shared" si="55"/>
        <v>196.72386843693423</v>
      </c>
      <c r="DL5" s="7">
        <v>4156924.375</v>
      </c>
      <c r="DM5" s="7">
        <f t="shared" si="56"/>
        <v>197.30284781963809</v>
      </c>
      <c r="DN5" s="7">
        <v>4198782.5</v>
      </c>
      <c r="DO5" s="7">
        <f t="shared" si="57"/>
        <v>194.44434153400869</v>
      </c>
      <c r="DP5" s="7">
        <v>4345860.625</v>
      </c>
      <c r="DQ5" s="7">
        <f t="shared" si="58"/>
        <v>203.31511695906434</v>
      </c>
      <c r="DR5" s="7">
        <v>4348079.375</v>
      </c>
      <c r="DS5" s="7">
        <f t="shared" si="59"/>
        <v>204.6155</v>
      </c>
      <c r="DT5" s="7">
        <v>4426170</v>
      </c>
      <c r="DU5" s="7">
        <f t="shared" si="60"/>
        <v>206.34825174825176</v>
      </c>
      <c r="DV5" s="7">
        <v>4399204.375</v>
      </c>
      <c r="DW5" s="7">
        <f t="shared" si="61"/>
        <v>200.53353276353278</v>
      </c>
      <c r="DX5" s="7">
        <v>4450876.25</v>
      </c>
      <c r="DY5" s="7">
        <f t="shared" si="62"/>
        <v>200.88581100141045</v>
      </c>
      <c r="DZ5" s="7">
        <v>4410920</v>
      </c>
      <c r="EA5" s="7">
        <f t="shared" si="63"/>
        <v>195.17345132743364</v>
      </c>
      <c r="EB5" s="7">
        <v>4288062.5</v>
      </c>
      <c r="EC5" s="7">
        <f t="shared" si="64"/>
        <v>190.58055555555555</v>
      </c>
      <c r="ED5" s="7">
        <v>4183625</v>
      </c>
      <c r="EE5" s="7">
        <f t="shared" si="65"/>
        <v>185.9388888888889</v>
      </c>
      <c r="EF5" s="7">
        <v>4179675</v>
      </c>
      <c r="EG5" s="7">
        <f t="shared" si="66"/>
        <v>183.72197802197803</v>
      </c>
      <c r="EH5" s="7">
        <v>4192250</v>
      </c>
      <c r="EI5" s="7">
        <f t="shared" si="67"/>
        <v>182.27173913043478</v>
      </c>
      <c r="EJ5" s="7">
        <v>4295375</v>
      </c>
      <c r="EK5" s="7">
        <f t="shared" si="68"/>
        <v>183.56303418803418</v>
      </c>
      <c r="EL5" s="7">
        <v>4296375</v>
      </c>
      <c r="EM5" s="7">
        <f t="shared" si="69"/>
        <v>179.2490221642764</v>
      </c>
      <c r="EN5" s="7">
        <v>4458468.75</v>
      </c>
      <c r="EO5" s="7">
        <f t="shared" si="70"/>
        <v>182.91153846153847</v>
      </c>
      <c r="EP5" s="7">
        <v>4620177.5</v>
      </c>
      <c r="EQ5" s="7">
        <f t="shared" si="71"/>
        <v>194.1251050420168</v>
      </c>
      <c r="ER5" s="7">
        <v>4842984.375</v>
      </c>
      <c r="ES5" s="7">
        <f t="shared" si="72"/>
        <v>198.17838874680308</v>
      </c>
      <c r="ET5" s="7">
        <v>5074012.625</v>
      </c>
      <c r="EU5" s="7">
        <f t="shared" si="73"/>
        <v>196.09710628019323</v>
      </c>
      <c r="EV5" s="7">
        <v>5047125</v>
      </c>
      <c r="EW5" s="7">
        <f t="shared" si="74"/>
        <v>191.36018957345971</v>
      </c>
      <c r="EX5" s="7">
        <v>5179431.5</v>
      </c>
      <c r="EY5" s="7">
        <f t="shared" si="75"/>
        <v>192.4991962833914</v>
      </c>
      <c r="EZ5" s="7">
        <v>5016197.125</v>
      </c>
      <c r="FA5" s="7">
        <f t="shared" si="76"/>
        <v>185.7850787037037</v>
      </c>
      <c r="FB5" s="7">
        <v>4951234.5</v>
      </c>
      <c r="FC5" s="7">
        <f t="shared" si="77"/>
        <v>182.03068014705883</v>
      </c>
      <c r="FD5" s="7">
        <v>5304653.25</v>
      </c>
      <c r="FE5" s="7">
        <f t="shared" si="78"/>
        <v>192.89648181818183</v>
      </c>
      <c r="FF5" s="7">
        <v>5290872</v>
      </c>
      <c r="FG5" s="7">
        <f t="shared" si="79"/>
        <v>203.00707913669063</v>
      </c>
      <c r="FH5" s="7">
        <v>5272069</v>
      </c>
      <c r="FI5" s="7">
        <f t="shared" si="80"/>
        <v>208.79481188118811</v>
      </c>
      <c r="FJ5" s="7">
        <v>5250200.125</v>
      </c>
      <c r="FK5" s="7">
        <f t="shared" si="81"/>
        <v>206.90443842364533</v>
      </c>
      <c r="FL5" s="7">
        <v>5269403.25</v>
      </c>
      <c r="FM5" s="7">
        <f t="shared" si="82"/>
        <v>202.66935576923078</v>
      </c>
      <c r="FN5" s="7">
        <v>5171047</v>
      </c>
      <c r="FO5" s="7">
        <f t="shared" si="83"/>
        <v>200.04050290135396</v>
      </c>
      <c r="FP5" s="7">
        <v>5164650.25</v>
      </c>
      <c r="FQ5" s="7">
        <f t="shared" si="84"/>
        <v>199.60000966183574</v>
      </c>
      <c r="FR5" s="7">
        <v>5320437.5</v>
      </c>
      <c r="FS5" s="7">
        <f t="shared" si="85"/>
        <v>197.96976744186045</v>
      </c>
      <c r="FT5" s="7">
        <v>4935675</v>
      </c>
      <c r="FU5" s="7">
        <f t="shared" si="86"/>
        <v>181.12568807339449</v>
      </c>
      <c r="FV5" s="7">
        <v>4927775.25</v>
      </c>
      <c r="FW5" s="7">
        <f t="shared" si="87"/>
        <v>180.83578899082568</v>
      </c>
      <c r="FX5" s="7">
        <v>4831900.25</v>
      </c>
      <c r="FY5" s="7">
        <f t="shared" si="88"/>
        <v>177.31744036697248</v>
      </c>
      <c r="FZ5" s="7">
        <v>4970459.5</v>
      </c>
      <c r="GA5" s="7">
        <f t="shared" si="89"/>
        <v>173.18674216027875</v>
      </c>
      <c r="GB5" s="7">
        <v>5004590.75</v>
      </c>
      <c r="GC5" s="7">
        <f t="shared" si="90"/>
        <v>170.36904680851063</v>
      </c>
      <c r="GD5" s="7">
        <v>5025903.25</v>
      </c>
      <c r="GE5" s="7">
        <f t="shared" si="91"/>
        <v>167.87985803757829</v>
      </c>
      <c r="GF5" s="7">
        <v>5106147</v>
      </c>
      <c r="GG5" s="7">
        <f t="shared" si="92"/>
        <v>168.51970297029703</v>
      </c>
      <c r="GH5" s="7">
        <v>5291025.25</v>
      </c>
      <c r="GI5" s="7">
        <f t="shared" si="93"/>
        <v>171.71684381338741</v>
      </c>
      <c r="GJ5" s="7">
        <v>5364781.5</v>
      </c>
      <c r="GK5" s="7">
        <f t="shared" si="94"/>
        <v>171.67300800000001</v>
      </c>
      <c r="GL5" s="7">
        <v>5237431.5</v>
      </c>
      <c r="GM5" s="7">
        <f t="shared" si="95"/>
        <v>171.01817142857143</v>
      </c>
      <c r="GN5" s="7">
        <v>5203403.25</v>
      </c>
      <c r="GO5" s="7">
        <f t="shared" si="96"/>
        <v>170.25450306748465</v>
      </c>
      <c r="GP5" s="7">
        <v>5338875</v>
      </c>
      <c r="GQ5" s="7">
        <f t="shared" si="97"/>
        <v>176.4917355371901</v>
      </c>
      <c r="GR5" s="7">
        <v>5339222</v>
      </c>
      <c r="GS5" s="7">
        <f t="shared" si="98"/>
        <v>176.50320661157025</v>
      </c>
      <c r="GT5" s="7">
        <v>5305684.5</v>
      </c>
      <c r="GU5" s="7">
        <f t="shared" si="99"/>
        <v>173.95686885245902</v>
      </c>
      <c r="GV5" s="7">
        <v>4998984.375</v>
      </c>
      <c r="GW5" s="7">
        <f t="shared" si="100"/>
        <v>161.25756048387098</v>
      </c>
      <c r="GX5" s="7">
        <v>5014900</v>
      </c>
      <c r="GY5" s="7">
        <f t="shared" si="100"/>
        <v>160.22044728434506</v>
      </c>
      <c r="GZ5" s="7">
        <v>4954462.75</v>
      </c>
      <c r="HA5" s="7">
        <f t="shared" si="100"/>
        <v>153.03359845559845</v>
      </c>
      <c r="HB5" s="7">
        <v>5018806.5</v>
      </c>
      <c r="HC5" s="7">
        <f t="shared" si="100"/>
        <v>154.42481538461539</v>
      </c>
      <c r="HD5" s="7">
        <v>5214087.75</v>
      </c>
      <c r="HE5" s="7">
        <f t="shared" si="100"/>
        <v>160.43346923076922</v>
      </c>
      <c r="HF5" s="7">
        <v>5319806.5</v>
      </c>
      <c r="HG5" s="7">
        <f t="shared" si="100"/>
        <v>163.68635384615385</v>
      </c>
      <c r="HH5" s="7">
        <v>5412556.5</v>
      </c>
      <c r="HI5" s="7">
        <f t="shared" si="100"/>
        <v>166.5402</v>
      </c>
      <c r="HJ5" s="7">
        <v>5416719</v>
      </c>
      <c r="HK5" s="7">
        <f t="shared" si="100"/>
        <v>166.66827692307692</v>
      </c>
      <c r="HL5" s="7">
        <v>5405431.5</v>
      </c>
      <c r="HM5" s="7">
        <f t="shared" si="100"/>
        <v>162.26436022514071</v>
      </c>
      <c r="HN5" s="7">
        <v>5515587.75</v>
      </c>
      <c r="HO5" s="7">
        <f t="shared" si="100"/>
        <v>160.74572677595629</v>
      </c>
      <c r="HP5" s="7">
        <v>5733012.625</v>
      </c>
      <c r="HQ5" s="7">
        <f t="shared" si="100"/>
        <v>160.9266701754386</v>
      </c>
      <c r="HR5" s="7">
        <v>5787137.625</v>
      </c>
      <c r="HS5" s="7">
        <f t="shared" si="100"/>
        <v>161.87797552447552</v>
      </c>
      <c r="HT5" s="7">
        <v>5708294</v>
      </c>
      <c r="HU5" s="7">
        <f t="shared" si="100"/>
        <v>157.03697386519946</v>
      </c>
      <c r="HV5" s="7">
        <v>5674437.5</v>
      </c>
      <c r="HW5" s="7">
        <f t="shared" si="100"/>
        <v>154.40646258503401</v>
      </c>
      <c r="HX5" s="7">
        <v>5687044</v>
      </c>
      <c r="HY5" s="7">
        <f t="shared" si="100"/>
        <v>154.74949659863947</v>
      </c>
      <c r="HZ5" s="7">
        <v>5733869</v>
      </c>
      <c r="IA5" s="7">
        <f t="shared" si="101"/>
        <v>155.23164805414552</v>
      </c>
      <c r="IB5" s="7">
        <v>5903840.75</v>
      </c>
      <c r="IC5" s="7">
        <f t="shared" si="101"/>
        <v>155.0246039925689</v>
      </c>
      <c r="ID5" s="7">
        <v>5935556.5</v>
      </c>
      <c r="IE5" s="7">
        <f t="shared" si="101"/>
        <v>155.1779477124183</v>
      </c>
      <c r="IF5" s="7">
        <v>5924900.25</v>
      </c>
      <c r="IG5" s="7">
        <f t="shared" si="101"/>
        <v>167.78478584070797</v>
      </c>
      <c r="IH5" s="7">
        <v>5906703.125</v>
      </c>
      <c r="II5" s="7">
        <f t="shared" si="101"/>
        <v>150.48925159235668</v>
      </c>
      <c r="IJ5" s="7">
        <v>6010962.75</v>
      </c>
      <c r="IK5" s="7">
        <f t="shared" si="101"/>
        <v>154.12725</v>
      </c>
      <c r="IL5" s="7">
        <v>6284100</v>
      </c>
      <c r="IM5" s="7">
        <f t="shared" si="101"/>
        <v>160.10445859872613</v>
      </c>
      <c r="IN5" s="7">
        <v>6381387.625</v>
      </c>
      <c r="IO5" s="7">
        <f t="shared" si="101"/>
        <v>161.5541170886076</v>
      </c>
      <c r="IP5" s="7">
        <v>6301150</v>
      </c>
      <c r="IQ5" s="7">
        <f t="shared" si="101"/>
        <v>155.96905940594058</v>
      </c>
      <c r="IR5" s="7">
        <v>6288934.5</v>
      </c>
      <c r="IS5" s="7">
        <f t="shared" si="101"/>
        <v>155.28233333333333</v>
      </c>
      <c r="IT5" s="7">
        <v>6345793.875</v>
      </c>
      <c r="IU5" s="7">
        <f t="shared" si="101"/>
        <v>155.24877981651377</v>
      </c>
      <c r="IV5" s="34">
        <v>6437881.5</v>
      </c>
      <c r="IW5" s="7">
        <f t="shared" si="101"/>
        <v>157.0215</v>
      </c>
      <c r="IX5" s="7">
        <v>6615825.25</v>
      </c>
      <c r="IY5" s="7">
        <f t="shared" si="101"/>
        <v>150.35966477272729</v>
      </c>
      <c r="IZ5" s="7">
        <v>6687187.5</v>
      </c>
      <c r="JA5" s="7">
        <f t="shared" si="101"/>
        <v>151.98153409090909</v>
      </c>
      <c r="JB5" s="7">
        <v>7040322</v>
      </c>
      <c r="JC5" s="7">
        <f t="shared" si="101"/>
        <v>167.62671428571429</v>
      </c>
      <c r="JD5" s="7">
        <v>7646556.5</v>
      </c>
      <c r="JE5" s="7">
        <f t="shared" si="102"/>
        <v>182.06086904761904</v>
      </c>
      <c r="JF5" s="7">
        <v>7663022</v>
      </c>
      <c r="JG5" s="7">
        <f t="shared" si="102"/>
        <v>182.45290476190476</v>
      </c>
      <c r="JH5" s="7">
        <v>7726906.25</v>
      </c>
      <c r="JI5" s="7">
        <f t="shared" si="102"/>
        <v>183.97395833333334</v>
      </c>
      <c r="JJ5" s="7">
        <v>7933056.5</v>
      </c>
      <c r="JK5" s="7">
        <f t="shared" si="102"/>
        <v>188.88229761904762</v>
      </c>
      <c r="JL5" s="7">
        <v>8153122</v>
      </c>
      <c r="JM5" s="7">
        <f t="shared" si="102"/>
        <v>194.12195238095239</v>
      </c>
      <c r="JN5" s="7">
        <v>8249150</v>
      </c>
      <c r="JO5" s="7">
        <f t="shared" si="102"/>
        <v>196.40833333333333</v>
      </c>
      <c r="JP5" s="7">
        <v>8513931.5</v>
      </c>
      <c r="JQ5" s="7">
        <f t="shared" si="102"/>
        <v>202.71265476190476</v>
      </c>
      <c r="JR5" s="7">
        <v>8730218.75</v>
      </c>
      <c r="JS5" s="7">
        <f t="shared" si="102"/>
        <v>207.8623511904762</v>
      </c>
      <c r="JT5" s="7">
        <v>9184544</v>
      </c>
      <c r="JU5" s="7">
        <f t="shared" si="102"/>
        <v>218.67961904761904</v>
      </c>
      <c r="JV5" s="7">
        <v>9390059.5</v>
      </c>
      <c r="JW5" s="7">
        <f t="shared" si="102"/>
        <v>223.57284523809523</v>
      </c>
      <c r="JX5" s="7">
        <v>9200769</v>
      </c>
      <c r="JY5" s="7">
        <f t="shared" si="102"/>
        <v>219.06592857142857</v>
      </c>
      <c r="JZ5" s="7">
        <v>9040528.25</v>
      </c>
      <c r="KA5" s="7">
        <f t="shared" si="102"/>
        <v>214.99472651605231</v>
      </c>
      <c r="KB5" s="7">
        <v>9023369</v>
      </c>
      <c r="KC5" s="7">
        <f t="shared" si="102"/>
        <v>214.84211904761904</v>
      </c>
      <c r="KD5" s="7">
        <v>8440075</v>
      </c>
      <c r="KE5" s="7">
        <f t="shared" si="102"/>
        <v>200.95416666666668</v>
      </c>
      <c r="KF5" s="7">
        <v>8422093.75</v>
      </c>
      <c r="KG5" s="7">
        <f t="shared" si="102"/>
        <v>200.52604166666666</v>
      </c>
      <c r="KH5" s="7">
        <v>8388437.5</v>
      </c>
      <c r="KI5" s="7">
        <f t="shared" si="103"/>
        <v>199.72470238095238</v>
      </c>
      <c r="KJ5" s="7">
        <v>8218406.25</v>
      </c>
      <c r="KK5" s="7">
        <f t="shared" si="103"/>
        <v>195.67633928571428</v>
      </c>
      <c r="KL5" s="7">
        <v>7876150</v>
      </c>
      <c r="KM5" s="7">
        <f t="shared" si="103"/>
        <v>187.52738095238095</v>
      </c>
      <c r="KN5" s="7">
        <v>7700000</v>
      </c>
      <c r="KO5" s="7">
        <f t="shared" si="103"/>
        <v>183.33333333333334</v>
      </c>
      <c r="KP5" s="7">
        <v>7691960</v>
      </c>
      <c r="KQ5" s="7">
        <f t="shared" si="103"/>
        <v>183.14190476190475</v>
      </c>
      <c r="KR5" s="7">
        <v>7725843.75</v>
      </c>
      <c r="KS5" s="7">
        <f t="shared" si="103"/>
        <v>183.94866071428572</v>
      </c>
      <c r="KT5" s="7">
        <v>7663156.25</v>
      </c>
      <c r="KU5" s="7">
        <f t="shared" si="103"/>
        <v>182.4561011904762</v>
      </c>
      <c r="KV5" s="7">
        <v>8062275</v>
      </c>
      <c r="KW5" s="7">
        <f t="shared" si="103"/>
        <v>191.95892857142857</v>
      </c>
      <c r="KX5" s="7">
        <v>8015156.25</v>
      </c>
      <c r="KY5" s="7">
        <f t="shared" si="103"/>
        <v>190.83705357142858</v>
      </c>
      <c r="KZ5" s="7">
        <v>8164890.625</v>
      </c>
      <c r="LA5" s="7">
        <f t="shared" si="103"/>
        <v>194.40215773809524</v>
      </c>
      <c r="LB5" s="7">
        <v>8539650</v>
      </c>
      <c r="LC5" s="7">
        <f t="shared" si="103"/>
        <v>203.32499999999999</v>
      </c>
      <c r="LD5" s="7">
        <v>8566250</v>
      </c>
      <c r="LE5" s="7">
        <f t="shared" si="103"/>
        <v>203.95833333333334</v>
      </c>
      <c r="LF5" s="7">
        <v>8514962.75</v>
      </c>
      <c r="LG5" s="7">
        <f t="shared" si="104"/>
        <v>202.73720833333334</v>
      </c>
      <c r="LH5" s="7">
        <v>8538472</v>
      </c>
      <c r="LI5" s="7">
        <f>LH5/INDEX(Exch_Rate_Data1,MATCH('Total Basket CMB_Sorghum'!$A5,Exch_regions1),MATCH('Total Basket CMB_Sorghum'!LH$1,exch_month4,0))</f>
        <v>203.29695238095238</v>
      </c>
      <c r="LJ5" s="7">
        <v>8076640.625</v>
      </c>
      <c r="LK5" s="7">
        <f>LJ5/INDEX(exch_Rate_Data2,MATCH('Total Basket CMB_Sorghum'!$A5,Exch_regions1),MATCH('Total Basket CMB_Sorghum'!LJ$1,exch_month5,0))</f>
        <v>192.30096726190476</v>
      </c>
      <c r="LL5" s="7">
        <v>7622200.125</v>
      </c>
      <c r="LM5" s="7">
        <f>LL5/INDEX(exch_Rate_Data3,MATCH('Total Basket CMB_Sorghum'!$A5,Exch_regions1),MATCH('Total Basket CMB_Sorghum'!LL$1,exch_month6,0))</f>
        <v>181.48095535714285</v>
      </c>
      <c r="LN5" s="7">
        <v>7489719</v>
      </c>
      <c r="LO5" s="7">
        <f>LN5/INDEX(Exchange_rate4,MATCH('Total Basket CMB_Sorghum'!$A5,Exch_regions1),MATCH('Total Basket CMB_Sorghum'!LN$1,exch_month7,0))</f>
        <v>178.32664285714284</v>
      </c>
      <c r="LP5" s="7">
        <v>7525872</v>
      </c>
      <c r="LQ5" s="7">
        <f>LP5/INDEX(Exchange_rate5,MATCH('Total Basket CMB_Sorghum'!$A5,Exch_regions1),MATCH('Total Basket CMB_Sorghum'!LP$1,exch_month8,0))</f>
        <v>179.18742857142857</v>
      </c>
      <c r="LR5" s="7">
        <v>7539362.5</v>
      </c>
      <c r="LS5" s="7">
        <f>LR5/INDEX(Exchange_rate6,MATCH('Total Basket CMB_Sorghum'!$A5,Exch_regions1),MATCH('Total Basket CMB_Sorghum'!LR$1,exch_month9,0))</f>
        <v>179.50863095238094</v>
      </c>
      <c r="LT5" s="7">
        <v>7522437.5</v>
      </c>
      <c r="LU5" s="7">
        <f>LT5/INDEX(Exchange_rate7,MATCH('Total Basket CMB_Sorghum'!$A5,Exch_regions1),MATCH('Total Basket CMB_Sorghum'!LT$1,exch_month10,0))</f>
        <v>179.10565476190476</v>
      </c>
      <c r="LV5" s="7">
        <v>7866500</v>
      </c>
      <c r="LW5" s="7">
        <f>LV5/INDEX(exchange_rates8,MATCH('Total Basket CMB_Sorghum'!$A5,Exch_regions1),MATCH('Total Basket CMB_Sorghum'!LV$1,exch_month11,0))</f>
        <v>187.29761904761904</v>
      </c>
      <c r="LX5" s="7">
        <v>8235814.5</v>
      </c>
      <c r="LY5" s="7">
        <f>LX5/INDEX(exchange_rates9,MATCH('Total Basket CMB_Sorghum'!$A5,Exch_regions1),MATCH('Total Basket CMB_Sorghum'!LX$1,exch_month12,0))</f>
        <v>196.09082142857142</v>
      </c>
      <c r="LZ5" s="7">
        <v>8640462.75</v>
      </c>
      <c r="MA5" s="7">
        <f>LZ5/INDEX(exchange_rates10,MATCH('Total Basket CMB_Sorghum'!$A5,Exch_regions1),MATCH('Total Basket CMB_Sorghum'!LZ$1,exch_month13,0))</f>
        <v>205.72530357142858</v>
      </c>
      <c r="MB5" s="7">
        <v>8683187.5</v>
      </c>
      <c r="MC5" s="7">
        <f>MB5/INDEX(exchange_rates11,MATCH('Total Basket CMB_Sorghum'!$A5,Exch_regions1),MATCH('Total Basket CMB_Sorghum'!MB$1,exch_month14,0))</f>
        <v>206.74255952380952</v>
      </c>
      <c r="MD5" s="7">
        <v>8601519</v>
      </c>
      <c r="ME5" s="7">
        <f>MD5/INDEX(exchange_rates12,MATCH('Total Basket CMB_Sorghum'!$A5,Exch_regions1),MATCH('Total Basket CMB_Sorghum'!MD$1,exch_month15,0))</f>
        <v>204.79807142857143</v>
      </c>
      <c r="MF5" s="7">
        <v>8762843.75</v>
      </c>
      <c r="MG5" s="7">
        <f>MF5/INDEX(exchange_rates13,MATCH('Total Basket CMB_Sorghum'!$A5,Exch_regions1),MATCH('Total Basket CMB_Sorghum'!MF$1,exch_month16,0))</f>
        <v>208.6391369047619</v>
      </c>
      <c r="MH5" s="7">
        <v>8611468.75</v>
      </c>
      <c r="MI5" s="7">
        <f>MH5/INDEX(exchange_rates14,MATCH('Total Basket CMB_Sorghum'!$A5,Exch_regions1),MATCH('Total Basket CMB_Sorghum'!MH$1,exch_month17,0))</f>
        <v>205.03497023809524</v>
      </c>
      <c r="MJ5" s="7">
        <v>8226615</v>
      </c>
      <c r="MK5" s="7">
        <f>MJ5/INDEX(exchange_rates15,MATCH('Total Basket CMB_Sorghum'!$A5,Exch_regions1),MATCH('Total Basket CMB_Sorghum'!MJ$1,exch_month18,0))</f>
        <v>195.87178571428572</v>
      </c>
      <c r="ML5" s="7">
        <v>8333911.5</v>
      </c>
      <c r="MM5" s="7">
        <f>ML5/INDEX(exchange_rates16,MATCH('Total Basket CMB_Sorghum'!$A5,Exch_regions1),MATCH('Total Basket CMB_Sorghum'!ML$1,exch_month19,0))</f>
        <v>198.42646428571427</v>
      </c>
      <c r="MN5" s="7">
        <v>8131278.25</v>
      </c>
      <c r="MO5" s="7">
        <f>MN5/INDEX(exchange_rates17,MATCH('Total Basket CMB_Sorghum'!$A5,Exch_regions1),MATCH('Total Basket CMB_Sorghum'!MN$1,exch_month20,0))</f>
        <v>193.60186309523809</v>
      </c>
      <c r="MP5" s="7">
        <v>8307035</v>
      </c>
      <c r="MQ5" s="7">
        <f>MP5/INDEX(exchange_rates18,MATCH('Total Basket CMB_Sorghum'!$A5,Exch_regions1),MATCH('Total Basket CMB_Sorghum'!MP$1,exch_month21,0))</f>
        <v>197.78654761904761</v>
      </c>
      <c r="MR5" s="7">
        <v>8461346.75</v>
      </c>
      <c r="MS5" s="7">
        <f>MR5/INDEX(exchange_rates19,MATCH('Total Basket CMB_Sorghum'!$A5,Exch_regions1),MATCH('Total Basket CMB_Sorghum'!MR$1,exch_month22,0))</f>
        <v>201.46063690476191</v>
      </c>
      <c r="MT5" s="40">
        <f t="shared" si="106"/>
        <v>7475301.9500000002</v>
      </c>
      <c r="MU5" s="40">
        <f t="shared" si="107"/>
        <v>179.42732999764797</v>
      </c>
    </row>
    <row r="6" spans="1:359" ht="13.5" customHeight="1" x14ac:dyDescent="0.25">
      <c r="A6" s="14" t="s">
        <v>3</v>
      </c>
      <c r="B6" s="7">
        <v>4250277.5</v>
      </c>
      <c r="C6" s="7">
        <f t="shared" si="105"/>
        <v>139.3533606557377</v>
      </c>
      <c r="D6" s="7">
        <v>4767715</v>
      </c>
      <c r="E6" s="7">
        <f t="shared" si="0"/>
        <v>155.04764227642278</v>
      </c>
      <c r="F6" s="7">
        <v>4841840</v>
      </c>
      <c r="G6" s="7">
        <f t="shared" si="1"/>
        <v>156.18838709677419</v>
      </c>
      <c r="H6" s="7">
        <v>4991240</v>
      </c>
      <c r="I6" s="7">
        <f t="shared" si="2"/>
        <v>157.9506329113924</v>
      </c>
      <c r="J6" s="7">
        <v>4082375</v>
      </c>
      <c r="K6" s="7">
        <f t="shared" si="3"/>
        <v>131.68951612903226</v>
      </c>
      <c r="L6" s="7">
        <v>4288687.5</v>
      </c>
      <c r="M6" s="7">
        <f t="shared" si="4"/>
        <v>136.14880952380952</v>
      </c>
      <c r="N6" s="7">
        <v>4474087.5</v>
      </c>
      <c r="O6" s="7">
        <f t="shared" si="5"/>
        <v>142.03452380952382</v>
      </c>
      <c r="P6" s="7">
        <v>4576237.5</v>
      </c>
      <c r="Q6" s="7">
        <f t="shared" si="6"/>
        <v>150.53412828947367</v>
      </c>
      <c r="R6" s="7">
        <v>4822562.5</v>
      </c>
      <c r="S6" s="7">
        <f t="shared" si="7"/>
        <v>155.56653225806451</v>
      </c>
      <c r="T6" s="7">
        <v>4819500</v>
      </c>
      <c r="U6" s="7">
        <f t="shared" si="8"/>
        <v>158.01639344262296</v>
      </c>
      <c r="V6" s="7">
        <v>4782062.5</v>
      </c>
      <c r="W6" s="7">
        <f t="shared" si="9"/>
        <v>167.79166666666666</v>
      </c>
      <c r="X6" s="7">
        <v>4380437.5</v>
      </c>
      <c r="Y6" s="7">
        <f t="shared" si="10"/>
        <v>159.28863636363636</v>
      </c>
      <c r="Z6" s="15">
        <v>4153937.5</v>
      </c>
      <c r="AA6" s="7">
        <f t="shared" si="11"/>
        <v>159.76682692307693</v>
      </c>
      <c r="AB6" s="7">
        <v>3714562.5</v>
      </c>
      <c r="AC6" s="7">
        <f t="shared" si="12"/>
        <v>148.58250000000001</v>
      </c>
      <c r="AD6" s="7">
        <v>3928250</v>
      </c>
      <c r="AE6" s="7">
        <f t="shared" si="13"/>
        <v>180.60919540229884</v>
      </c>
      <c r="AF6" s="7">
        <v>4065937.5</v>
      </c>
      <c r="AG6" s="7">
        <f t="shared" si="14"/>
        <v>169.4140625</v>
      </c>
      <c r="AH6" s="7">
        <v>4100625</v>
      </c>
      <c r="AI6" s="7">
        <f t="shared" si="15"/>
        <v>170.859375</v>
      </c>
      <c r="AJ6" s="7">
        <v>4345250</v>
      </c>
      <c r="AK6" s="7">
        <f t="shared" si="16"/>
        <v>187.9027027027027</v>
      </c>
      <c r="AL6" s="7">
        <v>4458500</v>
      </c>
      <c r="AM6" s="7">
        <f t="shared" si="17"/>
        <v>204.98850574712642</v>
      </c>
      <c r="AN6" s="7">
        <v>4438937.5</v>
      </c>
      <c r="AO6" s="7">
        <f t="shared" si="18"/>
        <v>210.12721893491124</v>
      </c>
      <c r="AP6" s="7">
        <v>4335875</v>
      </c>
      <c r="AQ6" s="7">
        <f t="shared" si="19"/>
        <v>206.4702380952381</v>
      </c>
      <c r="AR6" s="7">
        <v>4070000</v>
      </c>
      <c r="AS6" s="7">
        <f t="shared" si="20"/>
        <v>193.8095238095238</v>
      </c>
      <c r="AT6" s="7">
        <v>3938500</v>
      </c>
      <c r="AU6" s="7">
        <f t="shared" si="21"/>
        <v>187.54761904761904</v>
      </c>
      <c r="AV6" s="7">
        <v>3842250</v>
      </c>
      <c r="AW6" s="7">
        <f t="shared" si="22"/>
        <v>182.09715639810426</v>
      </c>
      <c r="AX6" s="7">
        <v>4021875</v>
      </c>
      <c r="AY6" s="7">
        <f t="shared" si="23"/>
        <v>189.26470588235293</v>
      </c>
      <c r="AZ6" s="7">
        <v>4133375</v>
      </c>
      <c r="BA6" s="7">
        <f t="shared" si="24"/>
        <v>196.82738095238096</v>
      </c>
      <c r="BB6" s="7">
        <v>3865375</v>
      </c>
      <c r="BC6" s="7">
        <f t="shared" si="25"/>
        <v>196.96178343949043</v>
      </c>
      <c r="BD6" s="7">
        <v>3718500</v>
      </c>
      <c r="BE6" s="7">
        <f t="shared" si="26"/>
        <v>181.5673828125</v>
      </c>
      <c r="BF6" s="7">
        <v>3425437.5</v>
      </c>
      <c r="BG6" s="7">
        <f t="shared" si="27"/>
        <v>167.09451219512195</v>
      </c>
      <c r="BH6" s="7">
        <v>3895000</v>
      </c>
      <c r="BI6" s="7">
        <f t="shared" si="28"/>
        <v>190</v>
      </c>
      <c r="BJ6" s="7">
        <v>3910950</v>
      </c>
      <c r="BK6" s="7">
        <f t="shared" si="29"/>
        <v>190.03644314868805</v>
      </c>
      <c r="BL6" s="7">
        <v>4156700</v>
      </c>
      <c r="BM6" s="7">
        <f t="shared" si="30"/>
        <v>205.77722772277227</v>
      </c>
      <c r="BN6" s="7">
        <v>4225437.5</v>
      </c>
      <c r="BO6" s="7">
        <f t="shared" si="31"/>
        <v>208.66358024691357</v>
      </c>
      <c r="BP6" s="7">
        <v>4143250</v>
      </c>
      <c r="BQ6" s="7">
        <f t="shared" si="32"/>
        <v>207.16249999999999</v>
      </c>
      <c r="BR6" s="7">
        <v>3981687.5</v>
      </c>
      <c r="BS6" s="7">
        <f t="shared" si="33"/>
        <v>199.08437499999999</v>
      </c>
      <c r="BT6" s="7">
        <v>3959375</v>
      </c>
      <c r="BU6" s="7">
        <f t="shared" si="34"/>
        <v>197.96875</v>
      </c>
      <c r="BV6" s="7">
        <v>3812500</v>
      </c>
      <c r="BW6" s="7">
        <f t="shared" si="35"/>
        <v>190.625</v>
      </c>
      <c r="BX6" s="7">
        <v>3942375</v>
      </c>
      <c r="BY6" s="7">
        <f t="shared" si="36"/>
        <v>197.11875000000001</v>
      </c>
      <c r="BZ6" s="7">
        <v>3907500</v>
      </c>
      <c r="CA6" s="7">
        <f t="shared" si="37"/>
        <v>193.44059405940595</v>
      </c>
      <c r="CB6" s="7">
        <v>3862625</v>
      </c>
      <c r="CC6" s="7">
        <f t="shared" si="38"/>
        <v>189.34436274509804</v>
      </c>
      <c r="CD6" s="7">
        <v>3919625</v>
      </c>
      <c r="CE6" s="7">
        <f t="shared" si="39"/>
        <v>193.08497536945814</v>
      </c>
      <c r="CF6" s="7">
        <v>3981500</v>
      </c>
      <c r="CG6" s="7">
        <f t="shared" si="40"/>
        <v>197.10396039603961</v>
      </c>
      <c r="CH6" s="7">
        <v>3837500</v>
      </c>
      <c r="CI6" s="7">
        <f t="shared" si="41"/>
        <v>191.15815691158156</v>
      </c>
      <c r="CJ6" s="7">
        <v>3717875</v>
      </c>
      <c r="CK6" s="7">
        <f t="shared" si="42"/>
        <v>185.19925280199251</v>
      </c>
      <c r="CL6" s="7">
        <v>3943850</v>
      </c>
      <c r="CM6" s="7">
        <f t="shared" si="43"/>
        <v>196.79890219560878</v>
      </c>
      <c r="CN6" s="7">
        <v>3760500</v>
      </c>
      <c r="CO6" s="7">
        <f t="shared" si="44"/>
        <v>188.02500000000001</v>
      </c>
      <c r="CP6" s="7">
        <v>3805375</v>
      </c>
      <c r="CQ6" s="7">
        <f t="shared" si="45"/>
        <v>186.76687116564418</v>
      </c>
      <c r="CR6" s="7">
        <v>3840450</v>
      </c>
      <c r="CS6" s="7">
        <f t="shared" si="46"/>
        <v>191.35276532137519</v>
      </c>
      <c r="CT6" s="7">
        <v>3884200</v>
      </c>
      <c r="CU6" s="7">
        <f t="shared" si="47"/>
        <v>193.91912131802297</v>
      </c>
      <c r="CV6" s="7">
        <v>3791000</v>
      </c>
      <c r="CW6" s="7">
        <f t="shared" si="48"/>
        <v>188.95479240392763</v>
      </c>
      <c r="CX6" s="7">
        <v>3827150</v>
      </c>
      <c r="CY6" s="7">
        <f t="shared" si="49"/>
        <v>188.01090587541756</v>
      </c>
      <c r="CZ6" s="7">
        <v>3853000</v>
      </c>
      <c r="DA6" s="7">
        <f t="shared" si="50"/>
        <v>189.80295566502463</v>
      </c>
      <c r="DB6" s="7">
        <v>3653750</v>
      </c>
      <c r="DC6" s="7">
        <f t="shared" si="51"/>
        <v>180.4320987654321</v>
      </c>
      <c r="DD6" s="7">
        <v>3717625</v>
      </c>
      <c r="DE6" s="7">
        <f t="shared" si="52"/>
        <v>184.04084158415841</v>
      </c>
      <c r="DF6" s="7">
        <v>3871650</v>
      </c>
      <c r="DG6" s="7">
        <f t="shared" si="53"/>
        <v>188.30982490272373</v>
      </c>
      <c r="DH6" s="7">
        <v>3755250</v>
      </c>
      <c r="DI6" s="7">
        <f t="shared" si="54"/>
        <v>186.36476426799007</v>
      </c>
      <c r="DJ6" s="7">
        <v>3833687.5</v>
      </c>
      <c r="DK6" s="7">
        <f t="shared" si="55"/>
        <v>189.7865099009901</v>
      </c>
      <c r="DL6" s="7">
        <v>3911500</v>
      </c>
      <c r="DM6" s="7">
        <f t="shared" si="56"/>
        <v>193.63861386138615</v>
      </c>
      <c r="DN6" s="7">
        <v>3951500</v>
      </c>
      <c r="DO6" s="7">
        <f t="shared" si="57"/>
        <v>194.89519112207151</v>
      </c>
      <c r="DP6" s="7">
        <v>4063750</v>
      </c>
      <c r="DQ6" s="7">
        <f t="shared" si="58"/>
        <v>200.67901234567901</v>
      </c>
      <c r="DR6" s="7">
        <v>3934750</v>
      </c>
      <c r="DS6" s="7">
        <f t="shared" si="59"/>
        <v>193.83004926108376</v>
      </c>
      <c r="DT6" s="7">
        <v>4066750</v>
      </c>
      <c r="DU6" s="7">
        <f t="shared" si="60"/>
        <v>200.33251231527095</v>
      </c>
      <c r="DV6" s="7">
        <v>4195000</v>
      </c>
      <c r="DW6" s="7">
        <f t="shared" si="61"/>
        <v>206.14250614250614</v>
      </c>
      <c r="DX6" s="7">
        <v>4359500</v>
      </c>
      <c r="DY6" s="7">
        <f t="shared" si="62"/>
        <v>213.70098039215685</v>
      </c>
      <c r="DZ6" s="7">
        <v>4011375</v>
      </c>
      <c r="EA6" s="7">
        <f t="shared" si="63"/>
        <v>196.6360294117647</v>
      </c>
      <c r="EB6" s="7">
        <v>3993125</v>
      </c>
      <c r="EC6" s="7">
        <f t="shared" si="64"/>
        <v>171.74731182795699</v>
      </c>
      <c r="ED6" s="7">
        <v>4229812.5</v>
      </c>
      <c r="EE6" s="7">
        <f t="shared" si="65"/>
        <v>176.2421875</v>
      </c>
      <c r="EF6" s="7">
        <v>4372225</v>
      </c>
      <c r="EG6" s="7">
        <f t="shared" si="66"/>
        <v>176.65555555555557</v>
      </c>
      <c r="EH6" s="7">
        <v>4309725</v>
      </c>
      <c r="EI6" s="7">
        <f t="shared" si="67"/>
        <v>172.38900000000001</v>
      </c>
      <c r="EJ6" s="7">
        <v>4391250</v>
      </c>
      <c r="EK6" s="7">
        <f t="shared" si="68"/>
        <v>175.65</v>
      </c>
      <c r="EL6" s="7">
        <v>4555125</v>
      </c>
      <c r="EM6" s="7">
        <f t="shared" si="69"/>
        <v>175.19711538461539</v>
      </c>
      <c r="EN6" s="7">
        <v>4596250</v>
      </c>
      <c r="EO6" s="7">
        <f t="shared" si="70"/>
        <v>176.77884615384616</v>
      </c>
      <c r="EP6" s="7">
        <v>4887312.5</v>
      </c>
      <c r="EQ6" s="7">
        <f t="shared" si="71"/>
        <v>181.01157407407408</v>
      </c>
      <c r="ER6" s="7">
        <v>4993812.5</v>
      </c>
      <c r="ES6" s="7">
        <f t="shared" si="72"/>
        <v>188.44575471698113</v>
      </c>
      <c r="ET6" s="7">
        <v>4982625</v>
      </c>
      <c r="EU6" s="7">
        <f t="shared" si="73"/>
        <v>174.82894736842104</v>
      </c>
      <c r="EV6" s="7">
        <v>4966687.5</v>
      </c>
      <c r="EW6" s="7">
        <f t="shared" si="74"/>
        <v>177.38169642857142</v>
      </c>
      <c r="EX6" s="7">
        <v>4902687.5</v>
      </c>
      <c r="EY6" s="7">
        <f t="shared" si="75"/>
        <v>175.09598214285714</v>
      </c>
      <c r="EZ6" s="7">
        <v>4919875</v>
      </c>
      <c r="FA6" s="7">
        <f t="shared" si="76"/>
        <v>175.70982142857142</v>
      </c>
      <c r="FB6" s="7">
        <v>4669375</v>
      </c>
      <c r="FC6" s="7">
        <f t="shared" si="77"/>
        <v>161.01293103448276</v>
      </c>
      <c r="FD6" s="7">
        <v>4687375</v>
      </c>
      <c r="FE6" s="7">
        <f t="shared" si="78"/>
        <v>161.63362068965517</v>
      </c>
      <c r="FF6" s="7">
        <v>4664730.5</v>
      </c>
      <c r="FG6" s="7">
        <f t="shared" si="79"/>
        <v>174.38244859813085</v>
      </c>
      <c r="FH6" s="7">
        <v>4624900</v>
      </c>
      <c r="FI6" s="7">
        <f t="shared" si="80"/>
        <v>175.18560606060606</v>
      </c>
      <c r="FJ6" s="7">
        <v>4914875</v>
      </c>
      <c r="FK6" s="7">
        <f t="shared" si="81"/>
        <v>182.03240740740742</v>
      </c>
      <c r="FL6" s="7">
        <v>5146500</v>
      </c>
      <c r="FM6" s="7">
        <f t="shared" si="82"/>
        <v>183.80357142857142</v>
      </c>
      <c r="FN6" s="7">
        <v>5088437.5</v>
      </c>
      <c r="FO6" s="7">
        <f t="shared" si="83"/>
        <v>181.72991071428572</v>
      </c>
      <c r="FP6" s="7">
        <v>4926212.5</v>
      </c>
      <c r="FQ6" s="7">
        <f t="shared" si="84"/>
        <v>175.93616071428571</v>
      </c>
      <c r="FR6" s="7">
        <v>5166625</v>
      </c>
      <c r="FS6" s="7">
        <f t="shared" si="85"/>
        <v>175.13983050847457</v>
      </c>
      <c r="FT6" s="7">
        <v>5169350</v>
      </c>
      <c r="FU6" s="7">
        <f t="shared" si="86"/>
        <v>172.31166666666667</v>
      </c>
      <c r="FV6" s="7">
        <v>5316625</v>
      </c>
      <c r="FW6" s="7">
        <f t="shared" si="87"/>
        <v>177.22083333333333</v>
      </c>
      <c r="FX6" s="7">
        <v>5163250</v>
      </c>
      <c r="FY6" s="7">
        <f t="shared" si="88"/>
        <v>172.10833333333332</v>
      </c>
      <c r="FZ6" s="7">
        <v>5193250</v>
      </c>
      <c r="GA6" s="7">
        <f t="shared" si="89"/>
        <v>170.83059210526315</v>
      </c>
      <c r="GB6" s="7">
        <v>5277250</v>
      </c>
      <c r="GC6" s="7">
        <f t="shared" si="90"/>
        <v>170.23387096774192</v>
      </c>
      <c r="GD6" s="7">
        <v>5310250</v>
      </c>
      <c r="GE6" s="7">
        <f t="shared" si="91"/>
        <v>165.9453125</v>
      </c>
      <c r="GF6" s="7">
        <v>5375450</v>
      </c>
      <c r="GG6" s="7">
        <f t="shared" si="92"/>
        <v>167.98281249999999</v>
      </c>
      <c r="GH6" s="7">
        <v>5189312.5</v>
      </c>
      <c r="GI6" s="7">
        <f t="shared" si="93"/>
        <v>154.90485074626866</v>
      </c>
      <c r="GJ6" s="7">
        <v>5094125</v>
      </c>
      <c r="GK6" s="7">
        <f t="shared" si="94"/>
        <v>148.73357664233578</v>
      </c>
      <c r="GL6" s="7">
        <v>5040312.5</v>
      </c>
      <c r="GM6" s="7">
        <f t="shared" si="95"/>
        <v>151.58834586466165</v>
      </c>
      <c r="GN6" s="7">
        <v>5418250</v>
      </c>
      <c r="GO6" s="7">
        <f t="shared" si="96"/>
        <v>177.64754098360655</v>
      </c>
      <c r="GP6" s="7">
        <v>5576312.5</v>
      </c>
      <c r="GQ6" s="7">
        <f t="shared" si="97"/>
        <v>167.70864661654136</v>
      </c>
      <c r="GR6" s="7">
        <v>5740700</v>
      </c>
      <c r="GS6" s="7">
        <f t="shared" si="98"/>
        <v>173.96060606060607</v>
      </c>
      <c r="GT6" s="7">
        <v>5839000</v>
      </c>
      <c r="GU6" s="7">
        <f t="shared" si="99"/>
        <v>175.60902255639098</v>
      </c>
      <c r="GV6" s="7">
        <v>5506375</v>
      </c>
      <c r="GW6" s="7">
        <f t="shared" si="100"/>
        <v>161.95220588235293</v>
      </c>
      <c r="GX6" s="7">
        <v>5715375</v>
      </c>
      <c r="GY6" s="7">
        <f t="shared" si="100"/>
        <v>163.29642857142858</v>
      </c>
      <c r="GZ6" s="7">
        <v>5769187.5</v>
      </c>
      <c r="HA6" s="7">
        <f t="shared" si="100"/>
        <v>169.68198529411765</v>
      </c>
      <c r="HB6" s="7">
        <v>5796350</v>
      </c>
      <c r="HC6" s="7">
        <f t="shared" si="100"/>
        <v>175.64696969696971</v>
      </c>
      <c r="HD6" s="7">
        <v>5639662.5</v>
      </c>
      <c r="HE6" s="7">
        <f t="shared" si="100"/>
        <v>168.34813432835821</v>
      </c>
      <c r="HF6" s="7">
        <v>5533006.25</v>
      </c>
      <c r="HG6" s="7">
        <f t="shared" si="100"/>
        <v>162.73547794117647</v>
      </c>
      <c r="HH6" s="7">
        <v>5442437.5</v>
      </c>
      <c r="HI6" s="7">
        <f t="shared" si="100"/>
        <v>157.75181159420291</v>
      </c>
      <c r="HJ6" s="7">
        <v>5416150</v>
      </c>
      <c r="HK6" s="7">
        <f t="shared" si="100"/>
        <v>154.74714285714285</v>
      </c>
      <c r="HL6" s="7">
        <v>5411625</v>
      </c>
      <c r="HM6" s="7">
        <f t="shared" si="100"/>
        <v>150.32291666666666</v>
      </c>
      <c r="HN6" s="7">
        <v>5565250</v>
      </c>
      <c r="HO6" s="7">
        <f t="shared" si="100"/>
        <v>152.8914835164835</v>
      </c>
      <c r="HP6" s="7">
        <v>5812718.75</v>
      </c>
      <c r="HQ6" s="7">
        <f t="shared" si="100"/>
        <v>153.47112211221122</v>
      </c>
      <c r="HR6" s="7">
        <v>5706467.5</v>
      </c>
      <c r="HS6" s="7">
        <f t="shared" si="100"/>
        <v>150.17019736842104</v>
      </c>
      <c r="HT6" s="7">
        <v>5774094</v>
      </c>
      <c r="HU6" s="7">
        <f t="shared" si="100"/>
        <v>151.94984210526314</v>
      </c>
      <c r="HV6" s="7">
        <v>5851375</v>
      </c>
      <c r="HW6" s="7">
        <f t="shared" si="100"/>
        <v>151.00322580645161</v>
      </c>
      <c r="HX6" s="7">
        <v>6056275</v>
      </c>
      <c r="HY6" s="7">
        <f t="shared" ref="HY6:HY20" si="108">HX6/INDEX(Exch_rates,MATCH($A6,Exch_regions2,0),MATCH(HX$1,Exch_months2,0))</f>
        <v>152.55100755667507</v>
      </c>
      <c r="HZ6" s="7">
        <v>5948250</v>
      </c>
      <c r="IA6" s="7">
        <f t="shared" si="101"/>
        <v>148.70625000000001</v>
      </c>
      <c r="IB6" s="7">
        <v>6245000</v>
      </c>
      <c r="IC6" s="7">
        <f t="shared" si="101"/>
        <v>156.125</v>
      </c>
      <c r="ID6" s="7">
        <v>6678652.25</v>
      </c>
      <c r="IE6" s="7">
        <f t="shared" si="101"/>
        <v>163.89330674846624</v>
      </c>
      <c r="IF6" s="7">
        <v>7222718.75</v>
      </c>
      <c r="IG6" s="7">
        <f t="shared" si="101"/>
        <v>202.03409090909091</v>
      </c>
      <c r="IH6" s="7">
        <v>7306593.75</v>
      </c>
      <c r="II6" s="7">
        <f t="shared" si="101"/>
        <v>207.27925531914894</v>
      </c>
      <c r="IJ6" s="7">
        <v>7607031.25</v>
      </c>
      <c r="IK6" s="7">
        <f t="shared" si="101"/>
        <v>174.87428160919541</v>
      </c>
      <c r="IL6" s="7">
        <v>7864046</v>
      </c>
      <c r="IM6" s="7">
        <f t="shared" si="101"/>
        <v>187.23919047619049</v>
      </c>
      <c r="IN6" s="7">
        <v>8145125</v>
      </c>
      <c r="IO6" s="7">
        <f t="shared" si="101"/>
        <v>192.78402366863907</v>
      </c>
      <c r="IP6" s="7">
        <v>8225025</v>
      </c>
      <c r="IQ6" s="7">
        <f t="shared" si="101"/>
        <v>193.07570422535213</v>
      </c>
      <c r="IR6" s="7">
        <v>8538781.25</v>
      </c>
      <c r="IS6" s="7">
        <f t="shared" si="101"/>
        <v>203.30431547619048</v>
      </c>
      <c r="IT6" s="7">
        <v>8379312.5</v>
      </c>
      <c r="IU6" s="7">
        <f t="shared" si="101"/>
        <v>200.70209580838323</v>
      </c>
      <c r="IV6" s="34">
        <v>8217100</v>
      </c>
      <c r="IW6" s="7">
        <f t="shared" si="101"/>
        <v>197.52644230769232</v>
      </c>
      <c r="IX6" s="7">
        <v>8361343.75</v>
      </c>
      <c r="IY6" s="7">
        <f t="shared" si="101"/>
        <v>199.0796130952381</v>
      </c>
      <c r="IZ6" s="7">
        <v>8457468.75</v>
      </c>
      <c r="JA6" s="7">
        <f t="shared" si="101"/>
        <v>201.36830357142858</v>
      </c>
      <c r="JB6" s="7">
        <v>8566825</v>
      </c>
      <c r="JC6" s="7">
        <f t="shared" ref="JC6:JC20" si="109">JB6/INDEX(Exch_rates,MATCH($A6,Exch_regions2,0),MATCH(JB$1,Exch_months2,0))</f>
        <v>203.97202380952382</v>
      </c>
      <c r="JD6" s="7">
        <v>8796781.25</v>
      </c>
      <c r="JE6" s="7">
        <f t="shared" si="102"/>
        <v>209.44717261904762</v>
      </c>
      <c r="JF6" s="7">
        <v>8845850</v>
      </c>
      <c r="JG6" s="7">
        <f t="shared" si="102"/>
        <v>210.61547619047619</v>
      </c>
      <c r="JH6" s="7">
        <v>9099500</v>
      </c>
      <c r="JI6" s="7">
        <f t="shared" si="102"/>
        <v>216.6547619047619</v>
      </c>
      <c r="JJ6" s="7">
        <v>9293375</v>
      </c>
      <c r="JK6" s="7">
        <f t="shared" si="102"/>
        <v>221.27083333333334</v>
      </c>
      <c r="JL6" s="7">
        <v>9794875</v>
      </c>
      <c r="JM6" s="7">
        <f t="shared" si="102"/>
        <v>233.21130952380952</v>
      </c>
      <c r="JN6" s="7">
        <v>9659400</v>
      </c>
      <c r="JO6" s="7">
        <f t="shared" si="102"/>
        <v>229.98571428571429</v>
      </c>
      <c r="JP6" s="7">
        <v>9538250</v>
      </c>
      <c r="JQ6" s="7">
        <f t="shared" si="102"/>
        <v>227.10119047619048</v>
      </c>
      <c r="JR6" s="7">
        <v>9737187.5</v>
      </c>
      <c r="JS6" s="7">
        <f t="shared" si="102"/>
        <v>231.83779761904762</v>
      </c>
      <c r="JT6" s="7">
        <v>10431600</v>
      </c>
      <c r="JU6" s="7">
        <f t="shared" si="102"/>
        <v>248.37142857142857</v>
      </c>
      <c r="JV6" s="7">
        <v>9996375</v>
      </c>
      <c r="JW6" s="7">
        <f t="shared" si="102"/>
        <v>238.00892857142858</v>
      </c>
      <c r="JX6" s="7">
        <v>9537600</v>
      </c>
      <c r="JY6" s="7">
        <f t="shared" si="102"/>
        <v>227.08571428571429</v>
      </c>
      <c r="JZ6" s="7">
        <v>8848519.5</v>
      </c>
      <c r="KA6" s="7">
        <f t="shared" si="102"/>
        <v>210.42852556480381</v>
      </c>
      <c r="KB6" s="7">
        <v>8466550</v>
      </c>
      <c r="KC6" s="7">
        <f t="shared" si="102"/>
        <v>201.5845238095238</v>
      </c>
      <c r="KD6" s="7">
        <v>8541500</v>
      </c>
      <c r="KE6" s="7">
        <f t="shared" si="102"/>
        <v>203.36904761904762</v>
      </c>
      <c r="KF6" s="7">
        <v>8574125</v>
      </c>
      <c r="KG6" s="7">
        <f t="shared" ref="KG6:KG20" si="110">KF6/INDEX(Exch_rates,MATCH($A6,Exch_regions2,0),MATCH(KF$1,Exch_months2,0))</f>
        <v>204.14583333333334</v>
      </c>
      <c r="KH6" s="7">
        <v>8700375</v>
      </c>
      <c r="KI6" s="7">
        <f t="shared" si="103"/>
        <v>207.15178571428572</v>
      </c>
      <c r="KJ6" s="7">
        <v>8639875</v>
      </c>
      <c r="KK6" s="7">
        <f t="shared" si="103"/>
        <v>205.71130952380952</v>
      </c>
      <c r="KL6" s="7">
        <v>8372360</v>
      </c>
      <c r="KM6" s="7">
        <f t="shared" si="103"/>
        <v>199.34190476190477</v>
      </c>
      <c r="KN6" s="7">
        <v>8291625</v>
      </c>
      <c r="KO6" s="7">
        <f t="shared" si="103"/>
        <v>197.41964285714286</v>
      </c>
      <c r="KP6" s="7">
        <v>8631270</v>
      </c>
      <c r="KQ6" s="7">
        <f t="shared" si="103"/>
        <v>205.50642857142856</v>
      </c>
      <c r="KR6" s="7">
        <v>8463843.75</v>
      </c>
      <c r="KS6" s="7">
        <f t="shared" si="103"/>
        <v>201.52008928571428</v>
      </c>
      <c r="KT6" s="7">
        <v>8993718.75</v>
      </c>
      <c r="KU6" s="7">
        <f t="shared" si="103"/>
        <v>214.13616071428572</v>
      </c>
      <c r="KV6" s="7">
        <v>9241170</v>
      </c>
      <c r="KW6" s="7">
        <f t="shared" si="103"/>
        <v>220.02785714285713</v>
      </c>
      <c r="KX6" s="7">
        <v>8840562.5</v>
      </c>
      <c r="KY6" s="7">
        <f t="shared" si="103"/>
        <v>210.48958333333334</v>
      </c>
      <c r="KZ6" s="7">
        <v>8519250</v>
      </c>
      <c r="LA6" s="7">
        <f t="shared" si="103"/>
        <v>202.83928571428572</v>
      </c>
      <c r="LB6" s="7">
        <v>8475575</v>
      </c>
      <c r="LC6" s="7">
        <f t="shared" si="103"/>
        <v>201.79940476190475</v>
      </c>
      <c r="LD6" s="7">
        <v>8671066.25</v>
      </c>
      <c r="LE6" s="7">
        <f t="shared" si="103"/>
        <v>206.45395833333333</v>
      </c>
      <c r="LF6" s="7">
        <v>8642875</v>
      </c>
      <c r="LG6" s="7">
        <f t="shared" si="104"/>
        <v>205.7827380952381</v>
      </c>
      <c r="LH6" s="7">
        <v>8696100</v>
      </c>
      <c r="LI6" s="7">
        <f>LH6/INDEX(Exch_Rate_Data1,MATCH('Total Basket CMB_Sorghum'!$A6,Exch_regions1),MATCH('Total Basket CMB_Sorghum'!LH$1,exch_month4,0))</f>
        <v>207.05</v>
      </c>
      <c r="LJ6" s="7">
        <v>8298136.75</v>
      </c>
      <c r="LK6" s="7">
        <f>LJ6/INDEX(exch_Rate_Data2,MATCH('Total Basket CMB_Sorghum'!$A6,Exch_regions1),MATCH('Total Basket CMB_Sorghum'!LJ$1,exch_month5,0))</f>
        <v>197.57468452380954</v>
      </c>
      <c r="LL6" s="7">
        <v>8521718.75</v>
      </c>
      <c r="LM6" s="7">
        <f>LL6/INDEX(exch_Rate_Data3,MATCH('Total Basket CMB_Sorghum'!$A6,Exch_regions1),MATCH('Total Basket CMB_Sorghum'!LL$1,exch_month6,0))</f>
        <v>202.89806547619048</v>
      </c>
      <c r="LN6" s="7">
        <v>8842325</v>
      </c>
      <c r="LO6" s="7">
        <f>LN6/INDEX(Exchange_rate4,MATCH('Total Basket CMB_Sorghum'!$A6,Exch_regions1),MATCH('Total Basket CMB_Sorghum'!LN$1,exch_month7,0))</f>
        <v>210.53154761904761</v>
      </c>
      <c r="LP6" s="7">
        <v>9290437.5</v>
      </c>
      <c r="LQ6" s="7">
        <f>LP6/INDEX(Exchange_rate5,MATCH('Total Basket CMB_Sorghum'!$A6,Exch_regions1),MATCH('Total Basket CMB_Sorghum'!LP$1,exch_month8,0))</f>
        <v>221.20089285714286</v>
      </c>
      <c r="LR6" s="7">
        <v>9085150</v>
      </c>
      <c r="LS6" s="7">
        <f>LR6/INDEX(Exchange_rate6,MATCH('Total Basket CMB_Sorghum'!$A6,Exch_regions1),MATCH('Total Basket CMB_Sorghum'!LR$1,exch_month9,0))</f>
        <v>216.31309523809523</v>
      </c>
      <c r="LT6" s="7">
        <v>8965631.25</v>
      </c>
      <c r="LU6" s="7">
        <f>LT6/INDEX(Exchange_rate7,MATCH('Total Basket CMB_Sorghum'!$A6,Exch_regions1),MATCH('Total Basket CMB_Sorghum'!LT$1,exch_month10,0))</f>
        <v>213.46741071428571</v>
      </c>
      <c r="LV6" s="7">
        <v>9010100</v>
      </c>
      <c r="LW6" s="7">
        <f>LV6/INDEX(exchange_rates8,MATCH('Total Basket CMB_Sorghum'!$A6,Exch_regions1),MATCH('Total Basket CMB_Sorghum'!LV$1,exch_month11,0))</f>
        <v>214.52619047619046</v>
      </c>
      <c r="LX6" s="7">
        <v>9185750</v>
      </c>
      <c r="LY6" s="7">
        <f>LX6/INDEX(exchange_rates9,MATCH('Total Basket CMB_Sorghum'!$A6,Exch_regions1),MATCH('Total Basket CMB_Sorghum'!LX$1,exch_month12,0))</f>
        <v>218.70833333333334</v>
      </c>
      <c r="LZ6" s="7">
        <v>9137800</v>
      </c>
      <c r="MA6" s="7">
        <f>LZ6/INDEX(exchange_rates10,MATCH('Total Basket CMB_Sorghum'!$A6,Exch_regions1),MATCH('Total Basket CMB_Sorghum'!LZ$1,exch_month13,0))</f>
        <v>217.56666666666666</v>
      </c>
      <c r="MB6" s="7">
        <v>9042818.75</v>
      </c>
      <c r="MC6" s="7">
        <f>MB6/INDEX(exchange_rates11,MATCH('Total Basket CMB_Sorghum'!$A6,Exch_regions1),MATCH('Total Basket CMB_Sorghum'!MB$1,exch_month14,0))</f>
        <v>215.30520833333333</v>
      </c>
      <c r="MD6" s="7">
        <v>9371693.75</v>
      </c>
      <c r="ME6" s="7">
        <f>MD6/INDEX(exchange_rates12,MATCH('Total Basket CMB_Sorghum'!$A6,Exch_regions1),MATCH('Total Basket CMB_Sorghum'!MD$1,exch_month15,0))</f>
        <v>223.13556547619046</v>
      </c>
      <c r="MF6" s="7">
        <v>9541368.75</v>
      </c>
      <c r="MG6" s="7">
        <f>MF6/INDEX(exchange_rates13,MATCH('Total Basket CMB_Sorghum'!$A6,Exch_regions1),MATCH('Total Basket CMB_Sorghum'!MF$1,exch_month16,0))</f>
        <v>227.17544642857143</v>
      </c>
      <c r="MH6" s="7">
        <v>9638587.5</v>
      </c>
      <c r="MI6" s="7">
        <f>MH6/INDEX(exchange_rates14,MATCH('Total Basket CMB_Sorghum'!$A6,Exch_regions1),MATCH('Total Basket CMB_Sorghum'!MH$1,exch_month17,0))</f>
        <v>229.49017857142857</v>
      </c>
      <c r="MJ6" s="7">
        <v>9844770</v>
      </c>
      <c r="MK6" s="7">
        <f>MJ6/INDEX(exchange_rates15,MATCH('Total Basket CMB_Sorghum'!$A6,Exch_regions1),MATCH('Total Basket CMB_Sorghum'!MJ$1,exch_month18,0))</f>
        <v>234.39928571428572</v>
      </c>
      <c r="ML6" s="7">
        <v>9933900</v>
      </c>
      <c r="MM6" s="7">
        <f>ML6/INDEX(exchange_rates16,MATCH('Total Basket CMB_Sorghum'!$A6,Exch_regions1),MATCH('Total Basket CMB_Sorghum'!ML$1,exch_month19,0))</f>
        <v>236.52142857142857</v>
      </c>
      <c r="MN6" s="7">
        <v>9684937.5</v>
      </c>
      <c r="MO6" s="7">
        <f>MN6/INDEX(exchange_rates17,MATCH('Total Basket CMB_Sorghum'!$A6,Exch_regions1),MATCH('Total Basket CMB_Sorghum'!MN$1,exch_month20,0))</f>
        <v>230.59375</v>
      </c>
      <c r="MP6" s="7">
        <v>9647312.5</v>
      </c>
      <c r="MQ6" s="7">
        <f>MP6/INDEX(exchange_rates18,MATCH('Total Basket CMB_Sorghum'!$A6,Exch_regions1),MATCH('Total Basket CMB_Sorghum'!MP$1,exch_month21,0))</f>
        <v>229.69791666666666</v>
      </c>
      <c r="MR6" s="7">
        <v>9656625</v>
      </c>
      <c r="MS6" s="7">
        <f>MR6/INDEX(exchange_rates19,MATCH('Total Basket CMB_Sorghum'!$A6,Exch_regions1),MATCH('Total Basket CMB_Sorghum'!MR$1,exch_month22,0))</f>
        <v>229.91964285714286</v>
      </c>
      <c r="MT6" s="40">
        <f t="shared" si="106"/>
        <v>8489374</v>
      </c>
      <c r="MU6" s="40">
        <f t="shared" si="107"/>
        <v>203.61485714285715</v>
      </c>
    </row>
    <row r="7" spans="1:359" ht="13.5" customHeight="1" x14ac:dyDescent="0.25">
      <c r="A7" s="14" t="s">
        <v>4</v>
      </c>
      <c r="B7" s="7">
        <v>4274625</v>
      </c>
      <c r="C7" s="7">
        <f t="shared" si="105"/>
        <v>133.58203125</v>
      </c>
      <c r="D7" s="7">
        <v>4758500</v>
      </c>
      <c r="E7" s="7">
        <f t="shared" si="0"/>
        <v>151.06349206349208</v>
      </c>
      <c r="F7" s="7">
        <v>6534500</v>
      </c>
      <c r="G7" s="7">
        <f t="shared" si="1"/>
        <v>204.203125</v>
      </c>
      <c r="H7" s="7">
        <v>6040600</v>
      </c>
      <c r="I7" s="7">
        <f t="shared" si="2"/>
        <v>191.76507936507937</v>
      </c>
      <c r="J7" s="7">
        <v>5016325</v>
      </c>
      <c r="K7" s="7">
        <f t="shared" si="3"/>
        <v>156.76015624999999</v>
      </c>
      <c r="L7" s="7">
        <v>5286935.5</v>
      </c>
      <c r="M7" s="7">
        <f t="shared" si="4"/>
        <v>165.21673437499999</v>
      </c>
      <c r="N7" s="7">
        <v>5503887.5</v>
      </c>
      <c r="O7" s="7">
        <f t="shared" si="5"/>
        <v>167.41863117870722</v>
      </c>
      <c r="P7" s="7">
        <v>5335337.5</v>
      </c>
      <c r="Q7" s="7">
        <f t="shared" si="6"/>
        <v>174.92909836065573</v>
      </c>
      <c r="R7" s="7">
        <v>5645187.5</v>
      </c>
      <c r="S7" s="7">
        <f t="shared" si="7"/>
        <v>178.50395256916997</v>
      </c>
      <c r="T7" s="7">
        <v>5642332</v>
      </c>
      <c r="U7" s="7">
        <f t="shared" si="8"/>
        <v>186.52337190082645</v>
      </c>
      <c r="V7" s="7">
        <v>5590750</v>
      </c>
      <c r="W7" s="7">
        <f t="shared" si="9"/>
        <v>189.51694915254237</v>
      </c>
      <c r="X7" s="7">
        <v>5444000</v>
      </c>
      <c r="Y7" s="7">
        <f t="shared" si="10"/>
        <v>194.42857142857142</v>
      </c>
      <c r="Z7" s="15">
        <v>4801750</v>
      </c>
      <c r="AA7" s="7">
        <f t="shared" si="11"/>
        <v>171.49107142857142</v>
      </c>
      <c r="AB7" s="7">
        <v>4858332</v>
      </c>
      <c r="AC7" s="7">
        <f t="shared" si="12"/>
        <v>186.85892307692308</v>
      </c>
      <c r="AD7" s="7">
        <v>4433121.5</v>
      </c>
      <c r="AE7" s="7">
        <f t="shared" si="13"/>
        <v>194.86248351648351</v>
      </c>
      <c r="AF7" s="7">
        <v>4832207</v>
      </c>
      <c r="AG7" s="7">
        <f t="shared" si="14"/>
        <v>193.28827999999999</v>
      </c>
      <c r="AH7" s="7">
        <v>4657062.5</v>
      </c>
      <c r="AI7" s="7">
        <f t="shared" si="15"/>
        <v>188.16414141414143</v>
      </c>
      <c r="AJ7" s="7">
        <v>4889875</v>
      </c>
      <c r="AK7" s="7">
        <f t="shared" si="16"/>
        <v>208.07978723404256</v>
      </c>
      <c r="AL7" s="7">
        <v>4985125</v>
      </c>
      <c r="AM7" s="7">
        <f t="shared" si="17"/>
        <v>246.17901234567901</v>
      </c>
      <c r="AN7" s="7">
        <v>5002423</v>
      </c>
      <c r="AO7" s="7">
        <f t="shared" si="18"/>
        <v>244.02063414634145</v>
      </c>
      <c r="AP7" s="7">
        <v>4745430</v>
      </c>
      <c r="AQ7" s="7">
        <f t="shared" si="19"/>
        <v>223.31435294117648</v>
      </c>
      <c r="AR7" s="7">
        <v>4487560</v>
      </c>
      <c r="AS7" s="7">
        <f t="shared" si="20"/>
        <v>202.14234234234235</v>
      </c>
      <c r="AT7" s="7">
        <v>4657650</v>
      </c>
      <c r="AU7" s="7">
        <f t="shared" si="21"/>
        <v>204.73186813186814</v>
      </c>
      <c r="AV7" s="7">
        <v>4787300</v>
      </c>
      <c r="AW7" s="7">
        <f t="shared" si="22"/>
        <v>212.76888888888888</v>
      </c>
      <c r="AX7" s="7">
        <v>4856170</v>
      </c>
      <c r="AY7" s="7">
        <f t="shared" si="23"/>
        <v>215.82977777777776</v>
      </c>
      <c r="AZ7" s="7">
        <v>4864920</v>
      </c>
      <c r="BA7" s="7">
        <f t="shared" si="24"/>
        <v>221.13272727272727</v>
      </c>
      <c r="BB7" s="7">
        <v>4733850</v>
      </c>
      <c r="BC7" s="7">
        <f t="shared" si="25"/>
        <v>225.42142857142858</v>
      </c>
      <c r="BD7" s="7">
        <v>4690820</v>
      </c>
      <c r="BE7" s="7">
        <f t="shared" si="26"/>
        <v>219.19719626168225</v>
      </c>
      <c r="BF7" s="7">
        <v>4458987.5</v>
      </c>
      <c r="BG7" s="7">
        <f t="shared" si="27"/>
        <v>212.33273809523808</v>
      </c>
      <c r="BH7" s="7">
        <v>4039980</v>
      </c>
      <c r="BI7" s="7">
        <f t="shared" si="28"/>
        <v>192.38</v>
      </c>
      <c r="BJ7" s="7">
        <v>4758345</v>
      </c>
      <c r="BK7" s="7">
        <f t="shared" si="29"/>
        <v>226.58785714285713</v>
      </c>
      <c r="BL7" s="7">
        <v>4860662.5</v>
      </c>
      <c r="BM7" s="7">
        <f t="shared" si="30"/>
        <v>220.93920454545454</v>
      </c>
      <c r="BN7" s="7">
        <v>4997375</v>
      </c>
      <c r="BO7" s="7">
        <f t="shared" si="31"/>
        <v>219.18311403508773</v>
      </c>
      <c r="BP7" s="7">
        <v>4844855</v>
      </c>
      <c r="BQ7" s="7">
        <f t="shared" si="32"/>
        <v>217.74629213483146</v>
      </c>
      <c r="BR7" s="7">
        <v>4832917.5</v>
      </c>
      <c r="BS7" s="7">
        <f t="shared" si="33"/>
        <v>219.67806818181819</v>
      </c>
      <c r="BT7" s="7">
        <v>4834200</v>
      </c>
      <c r="BU7" s="7">
        <f t="shared" si="34"/>
        <v>219.73636363636365</v>
      </c>
      <c r="BV7" s="7">
        <v>4724025</v>
      </c>
      <c r="BW7" s="7">
        <f t="shared" si="35"/>
        <v>214.72840909090908</v>
      </c>
      <c r="BX7" s="7">
        <v>4731900</v>
      </c>
      <c r="BY7" s="7">
        <f t="shared" si="36"/>
        <v>215.08636363636364</v>
      </c>
      <c r="BZ7" s="7">
        <v>4722600</v>
      </c>
      <c r="CA7" s="7">
        <f t="shared" si="37"/>
        <v>214.66363636363636</v>
      </c>
      <c r="CB7" s="7">
        <v>4756275</v>
      </c>
      <c r="CC7" s="7">
        <f t="shared" si="38"/>
        <v>216.19431818181818</v>
      </c>
      <c r="CD7" s="7">
        <v>4833550</v>
      </c>
      <c r="CE7" s="7">
        <f t="shared" si="39"/>
        <v>219.70681818181819</v>
      </c>
      <c r="CF7" s="7">
        <v>4847740</v>
      </c>
      <c r="CG7" s="7">
        <f t="shared" si="40"/>
        <v>220.35181818181817</v>
      </c>
      <c r="CH7" s="7">
        <v>4847850</v>
      </c>
      <c r="CI7" s="7">
        <f t="shared" si="41"/>
        <v>220.35681818181817</v>
      </c>
      <c r="CJ7" s="7">
        <v>4877245</v>
      </c>
      <c r="CK7" s="7">
        <f t="shared" si="42"/>
        <v>216.76644444444443</v>
      </c>
      <c r="CL7" s="7">
        <v>5123632.5</v>
      </c>
      <c r="CM7" s="7">
        <f t="shared" si="43"/>
        <v>232.89238636363638</v>
      </c>
      <c r="CN7" s="7">
        <v>5190037.5</v>
      </c>
      <c r="CO7" s="7">
        <f t="shared" si="44"/>
        <v>235.91079545454545</v>
      </c>
      <c r="CP7" s="7">
        <v>5054100</v>
      </c>
      <c r="CQ7" s="7">
        <f t="shared" si="45"/>
        <v>229.73181818181817</v>
      </c>
      <c r="CR7" s="7">
        <v>5150100</v>
      </c>
      <c r="CS7" s="7">
        <f t="shared" si="46"/>
        <v>234.09545454545454</v>
      </c>
      <c r="CT7" s="7">
        <v>5047350</v>
      </c>
      <c r="CU7" s="7">
        <f t="shared" si="47"/>
        <v>229.42500000000001</v>
      </c>
      <c r="CV7" s="7">
        <v>5000285</v>
      </c>
      <c r="CW7" s="7">
        <f t="shared" si="48"/>
        <v>227.28568181818181</v>
      </c>
      <c r="CX7" s="7">
        <v>5115350</v>
      </c>
      <c r="CY7" s="7">
        <f t="shared" si="49"/>
        <v>232.5159090909091</v>
      </c>
      <c r="CZ7" s="7">
        <v>5120530</v>
      </c>
      <c r="DA7" s="7">
        <f t="shared" si="50"/>
        <v>232.75136363636364</v>
      </c>
      <c r="DB7" s="7">
        <v>4954967.5</v>
      </c>
      <c r="DC7" s="7">
        <f t="shared" si="51"/>
        <v>215.43336956521739</v>
      </c>
      <c r="DD7" s="7">
        <v>4955947</v>
      </c>
      <c r="DE7" s="7">
        <f t="shared" si="52"/>
        <v>220.26431111111111</v>
      </c>
      <c r="DF7" s="7">
        <v>4949180</v>
      </c>
      <c r="DG7" s="7">
        <f t="shared" si="53"/>
        <v>219.96355555555556</v>
      </c>
      <c r="DH7" s="7">
        <v>4726590</v>
      </c>
      <c r="DI7" s="7">
        <f t="shared" si="54"/>
        <v>214.845</v>
      </c>
      <c r="DJ7" s="7">
        <v>4827275</v>
      </c>
      <c r="DK7" s="7">
        <f t="shared" si="55"/>
        <v>219.4215909090909</v>
      </c>
      <c r="DL7" s="7">
        <v>4882045</v>
      </c>
      <c r="DM7" s="7">
        <f t="shared" si="56"/>
        <v>221.91113636363636</v>
      </c>
      <c r="DN7" s="7">
        <v>4927182.5</v>
      </c>
      <c r="DO7" s="7">
        <f t="shared" si="57"/>
        <v>216.57945054945054</v>
      </c>
      <c r="DP7" s="7">
        <v>5097374.5</v>
      </c>
      <c r="DQ7" s="7">
        <f t="shared" si="58"/>
        <v>224.06041758241759</v>
      </c>
      <c r="DR7" s="7">
        <v>5024600</v>
      </c>
      <c r="DS7" s="7">
        <f t="shared" si="59"/>
        <v>220.86153846153846</v>
      </c>
      <c r="DT7" s="7">
        <v>5165690</v>
      </c>
      <c r="DU7" s="7">
        <f t="shared" si="60"/>
        <v>234.80409090909092</v>
      </c>
      <c r="DV7" s="7">
        <v>5240982</v>
      </c>
      <c r="DW7" s="7">
        <f t="shared" si="61"/>
        <v>238.22645454545454</v>
      </c>
      <c r="DX7" s="7">
        <v>5267550</v>
      </c>
      <c r="DY7" s="7">
        <f t="shared" si="62"/>
        <v>239.43409090909091</v>
      </c>
      <c r="DZ7" s="7">
        <v>4995275</v>
      </c>
      <c r="EA7" s="7">
        <f t="shared" si="63"/>
        <v>208.13645833333334</v>
      </c>
      <c r="EB7" s="7">
        <v>4907860</v>
      </c>
      <c r="EC7" s="7">
        <f t="shared" si="64"/>
        <v>202.38597938144329</v>
      </c>
      <c r="ED7" s="7">
        <v>5156225</v>
      </c>
      <c r="EE7" s="7">
        <f t="shared" si="65"/>
        <v>214.84270833333332</v>
      </c>
      <c r="EF7" s="7">
        <v>5371730</v>
      </c>
      <c r="EG7" s="7">
        <f t="shared" si="66"/>
        <v>223.82208333333332</v>
      </c>
      <c r="EH7" s="7">
        <v>5189540</v>
      </c>
      <c r="EI7" s="7">
        <f t="shared" si="67"/>
        <v>216.23083333333332</v>
      </c>
      <c r="EJ7" s="7">
        <v>5308610</v>
      </c>
      <c r="EK7" s="7">
        <f t="shared" si="68"/>
        <v>221.19208333333333</v>
      </c>
      <c r="EL7" s="7">
        <v>5469925</v>
      </c>
      <c r="EM7" s="7">
        <f t="shared" si="69"/>
        <v>227.91354166666667</v>
      </c>
      <c r="EN7" s="7">
        <v>5463037.5</v>
      </c>
      <c r="EO7" s="7">
        <f t="shared" si="70"/>
        <v>227.62656250000001</v>
      </c>
      <c r="EP7" s="7">
        <v>5751500</v>
      </c>
      <c r="EQ7" s="7">
        <f t="shared" si="71"/>
        <v>231.91532258064515</v>
      </c>
      <c r="ER7" s="7">
        <v>5935000</v>
      </c>
      <c r="ES7" s="7">
        <f t="shared" si="72"/>
        <v>247.29166666666666</v>
      </c>
      <c r="ET7" s="7">
        <v>6094375</v>
      </c>
      <c r="EU7" s="7">
        <f t="shared" si="73"/>
        <v>243.77500000000001</v>
      </c>
      <c r="EV7" s="7">
        <v>6158822.5</v>
      </c>
      <c r="EW7" s="7">
        <f t="shared" si="74"/>
        <v>246.35290000000001</v>
      </c>
      <c r="EX7" s="7">
        <v>6328198</v>
      </c>
      <c r="EY7" s="7">
        <f t="shared" si="75"/>
        <v>253.12791999999999</v>
      </c>
      <c r="EZ7" s="7">
        <v>5961211.5</v>
      </c>
      <c r="FA7" s="7">
        <f t="shared" si="76"/>
        <v>238.44846000000001</v>
      </c>
      <c r="FB7" s="7">
        <v>5922224</v>
      </c>
      <c r="FC7" s="7">
        <f t="shared" si="77"/>
        <v>219.34162962962964</v>
      </c>
      <c r="FD7" s="7">
        <v>6325085</v>
      </c>
      <c r="FE7" s="7">
        <f t="shared" si="78"/>
        <v>225.89589285714285</v>
      </c>
      <c r="FF7" s="7">
        <v>6311875</v>
      </c>
      <c r="FG7" s="7">
        <f t="shared" si="79"/>
        <v>217.65086206896552</v>
      </c>
      <c r="FH7" s="7">
        <v>6437700</v>
      </c>
      <c r="FI7" s="7">
        <f t="shared" si="80"/>
        <v>255.46428571428572</v>
      </c>
      <c r="FJ7" s="7">
        <v>6301437.5</v>
      </c>
      <c r="FK7" s="7">
        <f t="shared" si="81"/>
        <v>223.05973451327435</v>
      </c>
      <c r="FL7" s="7">
        <v>6409250</v>
      </c>
      <c r="FM7" s="7">
        <f t="shared" si="82"/>
        <v>213.64166666666668</v>
      </c>
      <c r="FN7" s="7">
        <v>6265375</v>
      </c>
      <c r="FO7" s="7">
        <f t="shared" si="83"/>
        <v>208.84583333333333</v>
      </c>
      <c r="FP7" s="7">
        <v>6247000</v>
      </c>
      <c r="FQ7" s="7">
        <f t="shared" si="84"/>
        <v>208.23333333333332</v>
      </c>
      <c r="FR7" s="7">
        <v>6414125</v>
      </c>
      <c r="FS7" s="7">
        <f t="shared" si="85"/>
        <v>213.80416666666667</v>
      </c>
      <c r="FT7" s="7">
        <v>5966125</v>
      </c>
      <c r="FU7" s="7">
        <f t="shared" si="86"/>
        <v>195.61065573770492</v>
      </c>
      <c r="FV7" s="7">
        <v>6004812.5</v>
      </c>
      <c r="FW7" s="7">
        <f t="shared" si="87"/>
        <v>200.16041666666666</v>
      </c>
      <c r="FX7" s="7">
        <v>5946437.5</v>
      </c>
      <c r="FY7" s="7">
        <f t="shared" si="88"/>
        <v>198.21458333333334</v>
      </c>
      <c r="FZ7" s="7">
        <v>6056350</v>
      </c>
      <c r="GA7" s="7">
        <f t="shared" si="89"/>
        <v>201.87833333333333</v>
      </c>
      <c r="GB7" s="7">
        <v>6000375</v>
      </c>
      <c r="GC7" s="7">
        <f t="shared" si="90"/>
        <v>200.01249999999999</v>
      </c>
      <c r="GD7" s="7">
        <v>6085250</v>
      </c>
      <c r="GE7" s="7">
        <f t="shared" si="91"/>
        <v>202.84166666666667</v>
      </c>
      <c r="GF7" s="7">
        <v>6167000</v>
      </c>
      <c r="GG7" s="7">
        <f t="shared" si="92"/>
        <v>205.56666666666666</v>
      </c>
      <c r="GH7" s="7">
        <v>6412500</v>
      </c>
      <c r="GI7" s="7">
        <f t="shared" si="93"/>
        <v>210.24590163934425</v>
      </c>
      <c r="GJ7" s="7">
        <v>6442416.5</v>
      </c>
      <c r="GK7" s="7">
        <f t="shared" si="94"/>
        <v>230.08630357142857</v>
      </c>
      <c r="GL7" s="7">
        <v>6371062.5</v>
      </c>
      <c r="GM7" s="7">
        <f t="shared" si="95"/>
        <v>227.53794642857142</v>
      </c>
      <c r="GN7" s="7">
        <v>6288250</v>
      </c>
      <c r="GO7" s="7">
        <f t="shared" si="96"/>
        <v>224.58035714285714</v>
      </c>
      <c r="GP7" s="7">
        <v>6474312.5</v>
      </c>
      <c r="GQ7" s="7">
        <f t="shared" si="97"/>
        <v>223.25215517241378</v>
      </c>
      <c r="GR7" s="7">
        <v>6483250</v>
      </c>
      <c r="GS7" s="7">
        <f t="shared" si="98"/>
        <v>231.54464285714286</v>
      </c>
      <c r="GT7" s="7">
        <v>6367000</v>
      </c>
      <c r="GU7" s="7">
        <f t="shared" si="99"/>
        <v>227.39285714285714</v>
      </c>
      <c r="GV7" s="7">
        <v>6115000</v>
      </c>
      <c r="GW7" s="7">
        <f t="shared" si="100"/>
        <v>210.86206896551724</v>
      </c>
      <c r="GX7" s="7">
        <v>5904825</v>
      </c>
      <c r="GY7" s="7">
        <f t="shared" si="100"/>
        <v>192.96813725490196</v>
      </c>
      <c r="GZ7" s="7">
        <v>5704000</v>
      </c>
      <c r="HA7" s="7">
        <f t="shared" si="100"/>
        <v>190.13333333333333</v>
      </c>
      <c r="HB7" s="7">
        <v>5797125</v>
      </c>
      <c r="HC7" s="7">
        <f t="shared" si="100"/>
        <v>193.23750000000001</v>
      </c>
      <c r="HD7" s="7">
        <v>5934750</v>
      </c>
      <c r="HE7" s="7">
        <f t="shared" si="100"/>
        <v>201.17796610169492</v>
      </c>
      <c r="HF7" s="7">
        <v>6042250</v>
      </c>
      <c r="HG7" s="7">
        <f t="shared" si="100"/>
        <v>212.00877192982455</v>
      </c>
      <c r="HH7" s="7">
        <v>6074875</v>
      </c>
      <c r="HI7" s="7">
        <f t="shared" si="100"/>
        <v>215.03982300884957</v>
      </c>
      <c r="HJ7" s="7">
        <v>6202656.25</v>
      </c>
      <c r="HK7" s="7">
        <f t="shared" si="100"/>
        <v>213.88469827586206</v>
      </c>
      <c r="HL7" s="7">
        <v>6354000</v>
      </c>
      <c r="HM7" s="7">
        <f t="shared" si="100"/>
        <v>219.10344827586206</v>
      </c>
      <c r="HN7" s="7">
        <v>6494656.25</v>
      </c>
      <c r="HO7" s="7">
        <f t="shared" si="100"/>
        <v>223.95366379310346</v>
      </c>
      <c r="HP7" s="7">
        <v>6482781.25</v>
      </c>
      <c r="HQ7" s="7">
        <f t="shared" si="100"/>
        <v>209.12197580645162</v>
      </c>
      <c r="HR7" s="7">
        <v>6433468.75</v>
      </c>
      <c r="HS7" s="7">
        <f t="shared" si="100"/>
        <v>201.0458984375</v>
      </c>
      <c r="HT7" s="7">
        <v>6291700</v>
      </c>
      <c r="HU7" s="7">
        <f t="shared" si="100"/>
        <v>188.37425149700599</v>
      </c>
      <c r="HV7" s="7">
        <v>6315750</v>
      </c>
      <c r="HW7" s="7">
        <f t="shared" si="100"/>
        <v>189.94736842105263</v>
      </c>
      <c r="HX7" s="7">
        <v>6301900</v>
      </c>
      <c r="HY7" s="7">
        <f t="shared" si="108"/>
        <v>177.01966292134833</v>
      </c>
      <c r="HZ7" s="7">
        <v>6453312.5</v>
      </c>
      <c r="IA7" s="7">
        <f t="shared" si="101"/>
        <v>181.78345070422534</v>
      </c>
      <c r="IB7" s="7">
        <v>6625812.5</v>
      </c>
      <c r="IC7" s="7">
        <f t="shared" si="101"/>
        <v>175.51821192052981</v>
      </c>
      <c r="ID7" s="7">
        <v>6700375</v>
      </c>
      <c r="IE7" s="7">
        <f t="shared" si="101"/>
        <v>176.32565789473685</v>
      </c>
      <c r="IF7" s="7">
        <v>6821750</v>
      </c>
      <c r="IG7" s="7">
        <f t="shared" si="101"/>
        <v>179.51973684210526</v>
      </c>
      <c r="IH7" s="7">
        <v>6853687.5</v>
      </c>
      <c r="II7" s="7">
        <f t="shared" si="101"/>
        <v>178.01785714285714</v>
      </c>
      <c r="IJ7" s="7">
        <v>6951812.5</v>
      </c>
      <c r="IK7" s="7">
        <f t="shared" si="101"/>
        <v>154.48472222222222</v>
      </c>
      <c r="IL7" s="7">
        <v>7085418</v>
      </c>
      <c r="IM7" s="7">
        <f t="shared" si="101"/>
        <v>177.13544999999999</v>
      </c>
      <c r="IN7" s="7">
        <v>7223625</v>
      </c>
      <c r="IO7" s="7">
        <f t="shared" si="101"/>
        <v>180.59062499999999</v>
      </c>
      <c r="IP7" s="7">
        <v>7172550</v>
      </c>
      <c r="IQ7" s="7">
        <f t="shared" si="101"/>
        <v>179.31375</v>
      </c>
      <c r="IR7" s="7">
        <v>7033062.5</v>
      </c>
      <c r="IS7" s="7">
        <f t="shared" si="101"/>
        <v>175.82656249999999</v>
      </c>
      <c r="IT7" s="7">
        <v>7002437.5</v>
      </c>
      <c r="IU7" s="7">
        <f t="shared" si="101"/>
        <v>175.06093749999999</v>
      </c>
      <c r="IV7" s="34">
        <v>7168500</v>
      </c>
      <c r="IW7" s="7">
        <f t="shared" si="101"/>
        <v>179.21250000000001</v>
      </c>
      <c r="IX7" s="7">
        <v>7364400</v>
      </c>
      <c r="IY7" s="7">
        <f t="shared" si="101"/>
        <v>184.11</v>
      </c>
      <c r="IZ7" s="7">
        <v>7010937.5</v>
      </c>
      <c r="JA7" s="7">
        <f t="shared" si="101"/>
        <v>175.2734375</v>
      </c>
      <c r="JB7" s="7">
        <v>7361150</v>
      </c>
      <c r="JC7" s="7">
        <f t="shared" si="109"/>
        <v>184.02875</v>
      </c>
      <c r="JD7" s="7">
        <v>8068500</v>
      </c>
      <c r="JE7" s="7">
        <f t="shared" si="102"/>
        <v>201.71250000000001</v>
      </c>
      <c r="JF7" s="7">
        <v>8193200</v>
      </c>
      <c r="JG7" s="7">
        <f t="shared" si="102"/>
        <v>204.83</v>
      </c>
      <c r="JH7" s="7">
        <v>8329062.5</v>
      </c>
      <c r="JI7" s="7">
        <f t="shared" si="102"/>
        <v>208.2265625</v>
      </c>
      <c r="JJ7" s="7">
        <v>8598125</v>
      </c>
      <c r="JK7" s="7">
        <f t="shared" si="102"/>
        <v>214.953125</v>
      </c>
      <c r="JL7" s="7">
        <v>8964687.5</v>
      </c>
      <c r="JM7" s="7">
        <f t="shared" si="102"/>
        <v>224.1171875</v>
      </c>
      <c r="JN7" s="7">
        <v>9038900</v>
      </c>
      <c r="JO7" s="7">
        <f t="shared" si="102"/>
        <v>225.9725</v>
      </c>
      <c r="JP7" s="7">
        <v>9280062.5</v>
      </c>
      <c r="JQ7" s="7">
        <f t="shared" si="102"/>
        <v>232.00156250000001</v>
      </c>
      <c r="JR7" s="7">
        <v>9536562.5</v>
      </c>
      <c r="JS7" s="7">
        <f t="shared" si="102"/>
        <v>238.4140625</v>
      </c>
      <c r="JT7" s="7">
        <v>10044550</v>
      </c>
      <c r="JU7" s="7">
        <f t="shared" si="102"/>
        <v>251.11375000000001</v>
      </c>
      <c r="JV7" s="7">
        <v>10363562.5</v>
      </c>
      <c r="JW7" s="7">
        <f t="shared" si="102"/>
        <v>259.08906250000001</v>
      </c>
      <c r="JX7" s="7">
        <v>10180350</v>
      </c>
      <c r="JY7" s="7">
        <f t="shared" si="102"/>
        <v>254.50874999999999</v>
      </c>
      <c r="JZ7" s="7">
        <v>10251750</v>
      </c>
      <c r="KA7" s="7">
        <f t="shared" si="102"/>
        <v>256.29374999999999</v>
      </c>
      <c r="KB7" s="7">
        <v>10310437.5</v>
      </c>
      <c r="KC7" s="7">
        <f t="shared" si="102"/>
        <v>257.76093750000001</v>
      </c>
      <c r="KD7" s="7">
        <v>9399750</v>
      </c>
      <c r="KE7" s="7">
        <f t="shared" si="102"/>
        <v>234.99375000000001</v>
      </c>
      <c r="KF7" s="7">
        <v>9698562.5</v>
      </c>
      <c r="KG7" s="7">
        <f t="shared" si="110"/>
        <v>242.46406250000001</v>
      </c>
      <c r="KH7" s="7">
        <v>9693500</v>
      </c>
      <c r="KI7" s="7">
        <f t="shared" si="103"/>
        <v>242.33750000000001</v>
      </c>
      <c r="KJ7" s="7">
        <v>9548062.5</v>
      </c>
      <c r="KK7" s="7">
        <f t="shared" si="103"/>
        <v>238.70156249999999</v>
      </c>
      <c r="KL7" s="7">
        <v>8955950</v>
      </c>
      <c r="KM7" s="7">
        <f t="shared" si="103"/>
        <v>223.89875000000001</v>
      </c>
      <c r="KN7" s="7">
        <v>8736250</v>
      </c>
      <c r="KO7" s="7">
        <f t="shared" si="103"/>
        <v>218.40625</v>
      </c>
      <c r="KP7" s="7">
        <v>8803650</v>
      </c>
      <c r="KQ7" s="7">
        <f t="shared" si="103"/>
        <v>220.09125</v>
      </c>
      <c r="KR7" s="7">
        <v>8889812.5</v>
      </c>
      <c r="KS7" s="7">
        <f t="shared" si="103"/>
        <v>222.24531250000001</v>
      </c>
      <c r="KT7" s="7">
        <v>8842875</v>
      </c>
      <c r="KU7" s="7">
        <f t="shared" si="103"/>
        <v>221.07187500000001</v>
      </c>
      <c r="KV7" s="7">
        <v>9223200</v>
      </c>
      <c r="KW7" s="7">
        <f t="shared" si="103"/>
        <v>230.58</v>
      </c>
      <c r="KX7" s="7">
        <v>9283250</v>
      </c>
      <c r="KY7" s="7">
        <f t="shared" si="103"/>
        <v>232.08125000000001</v>
      </c>
      <c r="KZ7" s="7">
        <v>9545875</v>
      </c>
      <c r="LA7" s="7">
        <f t="shared" si="103"/>
        <v>238.64687499999999</v>
      </c>
      <c r="LB7" s="7">
        <v>9924850</v>
      </c>
      <c r="LC7" s="7">
        <f t="shared" si="103"/>
        <v>248.12125</v>
      </c>
      <c r="LD7" s="7">
        <v>9963375</v>
      </c>
      <c r="LE7" s="7">
        <f t="shared" si="103"/>
        <v>249.08437499999999</v>
      </c>
      <c r="LF7" s="7">
        <v>9926375</v>
      </c>
      <c r="LG7" s="7">
        <f t="shared" si="104"/>
        <v>248.15937500000001</v>
      </c>
      <c r="LH7" s="7">
        <v>9998100</v>
      </c>
      <c r="LI7" s="7">
        <f>LH7/INDEX(Exch_Rate_Data1,MATCH('Total Basket CMB_Sorghum'!$A7,Exch_regions1),MATCH('Total Basket CMB_Sorghum'!LH$1,exch_month4,0))</f>
        <v>249.95249999999999</v>
      </c>
      <c r="LJ7" s="7">
        <v>9570375</v>
      </c>
      <c r="LK7" s="7">
        <f>LJ7/INDEX(exch_Rate_Data2,MATCH('Total Basket CMB_Sorghum'!$A7,Exch_regions1),MATCH('Total Basket CMB_Sorghum'!LJ$1,exch_month5,0))</f>
        <v>239.25937500000001</v>
      </c>
      <c r="LL7" s="7">
        <v>8657750</v>
      </c>
      <c r="LM7" s="7">
        <f>LL7/INDEX(exch_Rate_Data3,MATCH('Total Basket CMB_Sorghum'!$A7,Exch_regions1),MATCH('Total Basket CMB_Sorghum'!LL$1,exch_month6,0))</f>
        <v>216.44374999999999</v>
      </c>
      <c r="LN7" s="7">
        <v>8710000</v>
      </c>
      <c r="LO7" s="7">
        <f>LN7/INDEX(Exchange_rate4,MATCH('Total Basket CMB_Sorghum'!$A7,Exch_regions1),MATCH('Total Basket CMB_Sorghum'!LN$1,exch_month7,0))</f>
        <v>217.75</v>
      </c>
      <c r="LP7" s="7">
        <v>8953375</v>
      </c>
      <c r="LQ7" s="7">
        <f>LP7/INDEX(Exchange_rate5,MATCH('Total Basket CMB_Sorghum'!$A7,Exch_regions1),MATCH('Total Basket CMB_Sorghum'!LP$1,exch_month8,0))</f>
        <v>223.83437499999999</v>
      </c>
      <c r="LR7" s="7">
        <v>9003032</v>
      </c>
      <c r="LS7" s="7">
        <f>LR7/INDEX(Exchange_rate6,MATCH('Total Basket CMB_Sorghum'!$A7,Exch_regions1),MATCH('Total Basket CMB_Sorghum'!LR$1,exch_month9,0))</f>
        <v>225.07579999999999</v>
      </c>
      <c r="LT7" s="7">
        <v>8952687.5</v>
      </c>
      <c r="LU7" s="7">
        <f>LT7/INDEX(Exchange_rate7,MATCH('Total Basket CMB_Sorghum'!$A7,Exch_regions1),MATCH('Total Basket CMB_Sorghum'!LT$1,exch_month10,0))</f>
        <v>223.81718749999999</v>
      </c>
      <c r="LV7" s="7">
        <v>9201125</v>
      </c>
      <c r="LW7" s="7">
        <f>LV7/INDEX(exchange_rates8,MATCH('Total Basket CMB_Sorghum'!$A7,Exch_regions1),MATCH('Total Basket CMB_Sorghum'!LV$1,exch_month11,0))</f>
        <v>230.02812499999999</v>
      </c>
      <c r="LX7" s="7">
        <v>9629400</v>
      </c>
      <c r="LY7" s="7">
        <f>LX7/INDEX(exchange_rates9,MATCH('Total Basket CMB_Sorghum'!$A7,Exch_regions1),MATCH('Total Basket CMB_Sorghum'!LX$1,exch_month12,0))</f>
        <v>240.73500000000001</v>
      </c>
      <c r="LZ7" s="7">
        <v>9966400</v>
      </c>
      <c r="MA7" s="7">
        <f>LZ7/INDEX(exchange_rates10,MATCH('Total Basket CMB_Sorghum'!$A7,Exch_regions1),MATCH('Total Basket CMB_Sorghum'!LZ$1,exch_month13,0))</f>
        <v>249.16</v>
      </c>
      <c r="MB7" s="7">
        <v>9758317.75</v>
      </c>
      <c r="MC7" s="7">
        <f>MB7/INDEX(exchange_rates11,MATCH('Total Basket CMB_Sorghum'!$A7,Exch_regions1),MATCH('Total Basket CMB_Sorghum'!MB$1,exch_month14,0))</f>
        <v>243.95794375</v>
      </c>
      <c r="MD7" s="7">
        <v>10160200</v>
      </c>
      <c r="ME7" s="7">
        <f>MD7/INDEX(exchange_rates12,MATCH('Total Basket CMB_Sorghum'!$A7,Exch_regions1),MATCH('Total Basket CMB_Sorghum'!MD$1,exch_month15,0))</f>
        <v>254.005</v>
      </c>
      <c r="MF7" s="7">
        <v>10047750</v>
      </c>
      <c r="MG7" s="7">
        <f>MF7/INDEX(exchange_rates13,MATCH('Total Basket CMB_Sorghum'!$A7,Exch_regions1),MATCH('Total Basket CMB_Sorghum'!MF$1,exch_month16,0))</f>
        <v>251.19374999999999</v>
      </c>
      <c r="MH7" s="7">
        <v>9977625</v>
      </c>
      <c r="MI7" s="7">
        <f>MH7/INDEX(exchange_rates14,MATCH('Total Basket CMB_Sorghum'!$A7,Exch_regions1),MATCH('Total Basket CMB_Sorghum'!MH$1,exch_month17,0))</f>
        <v>249.44062500000001</v>
      </c>
      <c r="MJ7" s="7">
        <v>9630200</v>
      </c>
      <c r="MK7" s="7">
        <f>MJ7/INDEX(exchange_rates15,MATCH('Total Basket CMB_Sorghum'!$A7,Exch_regions1),MATCH('Total Basket CMB_Sorghum'!MJ$1,exch_month18,0))</f>
        <v>240.755</v>
      </c>
      <c r="ML7" s="7">
        <v>9597187.5</v>
      </c>
      <c r="MM7" s="7">
        <f>ML7/INDEX(exchange_rates16,MATCH('Total Basket CMB_Sorghum'!$A7,Exch_regions1),MATCH('Total Basket CMB_Sorghum'!ML$1,exch_month19,0))</f>
        <v>239.9296875</v>
      </c>
      <c r="MN7" s="7">
        <v>9594312.5</v>
      </c>
      <c r="MO7" s="7">
        <f>MN7/INDEX(exchange_rates17,MATCH('Total Basket CMB_Sorghum'!$A7,Exch_regions1),MATCH('Total Basket CMB_Sorghum'!MN$1,exch_month20,0))</f>
        <v>239.85781249999999</v>
      </c>
      <c r="MP7" s="7">
        <v>9812700</v>
      </c>
      <c r="MQ7" s="7">
        <f>MP7/INDEX(exchange_rates18,MATCH('Total Basket CMB_Sorghum'!$A7,Exch_regions1),MATCH('Total Basket CMB_Sorghum'!MP$1,exch_month21,0))</f>
        <v>245.3175</v>
      </c>
      <c r="MR7" s="7">
        <v>9728625</v>
      </c>
      <c r="MS7" s="7">
        <f>MR7/INDEX(exchange_rates19,MATCH('Total Basket CMB_Sorghum'!$A7,Exch_regions1),MATCH('Total Basket CMB_Sorghum'!MR$1,exch_month22,0))</f>
        <v>243.21562499999999</v>
      </c>
      <c r="MT7" s="40">
        <f t="shared" si="106"/>
        <v>8398597.5</v>
      </c>
      <c r="MU7" s="40">
        <f t="shared" si="107"/>
        <v>211.93951738410595</v>
      </c>
    </row>
    <row r="8" spans="1:359" ht="13.5" customHeight="1" x14ac:dyDescent="0.25">
      <c r="A8" s="14" t="s">
        <v>5</v>
      </c>
      <c r="B8" s="7">
        <v>5708125</v>
      </c>
      <c r="C8" s="7">
        <f t="shared" si="105"/>
        <v>184.13306451612902</v>
      </c>
      <c r="D8" s="7">
        <v>5733000</v>
      </c>
      <c r="E8" s="7">
        <f t="shared" si="0"/>
        <v>184.93548387096774</v>
      </c>
      <c r="F8" s="7">
        <v>6423000</v>
      </c>
      <c r="G8" s="7">
        <f t="shared" si="1"/>
        <v>203.9047619047619</v>
      </c>
      <c r="H8" s="7">
        <v>6487625</v>
      </c>
      <c r="I8" s="7">
        <f t="shared" si="2"/>
        <v>205.95634920634922</v>
      </c>
      <c r="J8" s="7">
        <v>3955795</v>
      </c>
      <c r="K8" s="7">
        <f t="shared" si="3"/>
        <v>124.59196850393701</v>
      </c>
      <c r="L8" s="7">
        <v>4142375</v>
      </c>
      <c r="M8" s="7">
        <f t="shared" si="4"/>
        <v>130.46850393700788</v>
      </c>
      <c r="N8" s="7">
        <v>4386875</v>
      </c>
      <c r="O8" s="7">
        <f t="shared" si="5"/>
        <v>138.16929133858267</v>
      </c>
      <c r="P8" s="7">
        <v>4615875</v>
      </c>
      <c r="Q8" s="7">
        <f t="shared" si="6"/>
        <v>148.8991935483871</v>
      </c>
      <c r="R8" s="7">
        <v>4605000</v>
      </c>
      <c r="S8" s="7">
        <f t="shared" si="7"/>
        <v>148.54838709677421</v>
      </c>
      <c r="T8" s="7">
        <v>4665750</v>
      </c>
      <c r="U8" s="7">
        <f t="shared" si="8"/>
        <v>156.83193277310923</v>
      </c>
      <c r="V8" s="7">
        <v>4742000</v>
      </c>
      <c r="W8" s="7">
        <f t="shared" si="9"/>
        <v>167.11894273127754</v>
      </c>
      <c r="X8" s="7">
        <v>4869885</v>
      </c>
      <c r="Y8" s="7">
        <f t="shared" si="10"/>
        <v>178.71137614678898</v>
      </c>
      <c r="Z8" s="15">
        <v>4318250</v>
      </c>
      <c r="AA8" s="7">
        <f t="shared" si="11"/>
        <v>161.42990654205607</v>
      </c>
      <c r="AB8" s="7">
        <v>4024425</v>
      </c>
      <c r="AC8" s="7">
        <f t="shared" si="12"/>
        <v>160.977</v>
      </c>
      <c r="AD8" s="7">
        <v>4525750</v>
      </c>
      <c r="AE8" s="7">
        <f t="shared" si="13"/>
        <v>198.93406593406593</v>
      </c>
      <c r="AF8" s="7">
        <v>2446000</v>
      </c>
      <c r="AG8" s="7">
        <f t="shared" si="14"/>
        <v>101.91666666666667</v>
      </c>
      <c r="AH8" s="7">
        <v>2515000</v>
      </c>
      <c r="AI8" s="7">
        <f t="shared" si="15"/>
        <v>105.89473684210526</v>
      </c>
      <c r="AJ8" s="7">
        <v>2591850</v>
      </c>
      <c r="AK8" s="7">
        <f t="shared" si="16"/>
        <v>111.47741935483872</v>
      </c>
      <c r="AL8" s="7">
        <v>2707185</v>
      </c>
      <c r="AM8" s="7">
        <f t="shared" si="17"/>
        <v>126.65192982456141</v>
      </c>
      <c r="AN8" s="7">
        <v>2580350</v>
      </c>
      <c r="AO8" s="7">
        <f t="shared" si="18"/>
        <v>122.87380952380953</v>
      </c>
      <c r="AP8" s="7">
        <v>2619800</v>
      </c>
      <c r="AQ8" s="7">
        <f t="shared" si="19"/>
        <v>126.25542168674698</v>
      </c>
      <c r="AR8" s="7">
        <v>2422150</v>
      </c>
      <c r="AS8" s="7">
        <f t="shared" si="20"/>
        <v>115.3404761904762</v>
      </c>
      <c r="AT8" s="7">
        <v>2584000</v>
      </c>
      <c r="AU8" s="7">
        <f t="shared" si="21"/>
        <v>123.04761904761905</v>
      </c>
      <c r="AV8" s="7">
        <v>2571600</v>
      </c>
      <c r="AW8" s="7">
        <f t="shared" si="22"/>
        <v>121.87677725118483</v>
      </c>
      <c r="AX8" s="7">
        <v>2493500</v>
      </c>
      <c r="AY8" s="7">
        <f t="shared" si="23"/>
        <v>115.97674418604652</v>
      </c>
      <c r="AZ8" s="7">
        <v>2539750</v>
      </c>
      <c r="BA8" s="7">
        <f t="shared" si="24"/>
        <v>120.94047619047619</v>
      </c>
      <c r="BB8" s="7">
        <v>2397250</v>
      </c>
      <c r="BC8" s="7">
        <f t="shared" si="25"/>
        <v>119.8625</v>
      </c>
      <c r="BD8" s="7">
        <v>2349500</v>
      </c>
      <c r="BE8" s="7">
        <f t="shared" si="26"/>
        <v>114.60975609756098</v>
      </c>
      <c r="BF8" s="7">
        <v>2321000</v>
      </c>
      <c r="BG8" s="7">
        <f t="shared" si="27"/>
        <v>110.52380952380952</v>
      </c>
      <c r="BH8" s="7">
        <v>4414500</v>
      </c>
      <c r="BI8" s="7">
        <f t="shared" si="28"/>
        <v>210.21428571428572</v>
      </c>
      <c r="BJ8" s="7">
        <v>4464250</v>
      </c>
      <c r="BK8" s="7">
        <f t="shared" si="29"/>
        <v>212.58333333333334</v>
      </c>
      <c r="BL8" s="7">
        <v>4675500</v>
      </c>
      <c r="BM8" s="7">
        <f t="shared" si="30"/>
        <v>222.64285714285714</v>
      </c>
      <c r="BN8" s="7">
        <v>4691975</v>
      </c>
      <c r="BO8" s="7">
        <f t="shared" si="31"/>
        <v>223.42738095238096</v>
      </c>
      <c r="BP8" s="7">
        <v>4450084.5</v>
      </c>
      <c r="BQ8" s="7">
        <f t="shared" si="32"/>
        <v>211.90878571428573</v>
      </c>
      <c r="BR8" s="7">
        <v>4374000</v>
      </c>
      <c r="BS8" s="7">
        <f t="shared" si="33"/>
        <v>213.36585365853659</v>
      </c>
      <c r="BT8" s="7">
        <v>4506625</v>
      </c>
      <c r="BU8" s="7">
        <f t="shared" si="34"/>
        <v>225.33125000000001</v>
      </c>
      <c r="BV8" s="7">
        <v>4507375</v>
      </c>
      <c r="BW8" s="7">
        <f t="shared" si="35"/>
        <v>225.36875000000001</v>
      </c>
      <c r="BX8" s="7">
        <v>4578625</v>
      </c>
      <c r="BY8" s="7">
        <f t="shared" si="36"/>
        <v>228.93125000000001</v>
      </c>
      <c r="BZ8" s="7">
        <v>4645625</v>
      </c>
      <c r="CA8" s="7">
        <f t="shared" si="37"/>
        <v>232.28125</v>
      </c>
      <c r="CB8" s="7">
        <v>4803625</v>
      </c>
      <c r="CC8" s="7">
        <f t="shared" si="38"/>
        <v>240.18125000000001</v>
      </c>
      <c r="CD8" s="7">
        <v>4509625</v>
      </c>
      <c r="CE8" s="7">
        <f t="shared" si="39"/>
        <v>222.69753086419752</v>
      </c>
      <c r="CF8" s="7">
        <v>4443000</v>
      </c>
      <c r="CG8" s="7">
        <f t="shared" si="40"/>
        <v>216.73170731707316</v>
      </c>
      <c r="CH8" s="7">
        <v>4536500</v>
      </c>
      <c r="CI8" s="7">
        <f t="shared" si="41"/>
        <v>221.29268292682926</v>
      </c>
      <c r="CJ8" s="7">
        <v>4674500</v>
      </c>
      <c r="CK8" s="7">
        <f t="shared" si="42"/>
        <v>228.02439024390245</v>
      </c>
      <c r="CL8" s="7">
        <v>4861250</v>
      </c>
      <c r="CM8" s="7">
        <f t="shared" si="43"/>
        <v>237.13414634146341</v>
      </c>
      <c r="CN8" s="7">
        <v>4534000</v>
      </c>
      <c r="CO8" s="7">
        <f t="shared" si="44"/>
        <v>221.17073170731706</v>
      </c>
      <c r="CP8" s="7">
        <v>4497750</v>
      </c>
      <c r="CQ8" s="7">
        <f t="shared" si="45"/>
        <v>216.75903614457832</v>
      </c>
      <c r="CR8" s="7">
        <v>4722500</v>
      </c>
      <c r="CS8" s="7">
        <f t="shared" si="46"/>
        <v>230.36585365853659</v>
      </c>
      <c r="CT8" s="7">
        <v>4731750</v>
      </c>
      <c r="CU8" s="7">
        <f t="shared" si="47"/>
        <v>226.67065868263472</v>
      </c>
      <c r="CV8" s="7">
        <v>4733875</v>
      </c>
      <c r="CW8" s="7">
        <f t="shared" si="48"/>
        <v>225.42261904761904</v>
      </c>
      <c r="CX8" s="7">
        <v>4805375</v>
      </c>
      <c r="CY8" s="7">
        <f t="shared" si="49"/>
        <v>228.82738095238096</v>
      </c>
      <c r="CZ8" s="7">
        <v>4679375</v>
      </c>
      <c r="DA8" s="7">
        <f t="shared" si="50"/>
        <v>222.82738095238096</v>
      </c>
      <c r="DB8" s="7">
        <v>4447875</v>
      </c>
      <c r="DC8" s="7">
        <f t="shared" si="51"/>
        <v>211.80357142857142</v>
      </c>
      <c r="DD8" s="7">
        <v>4474500</v>
      </c>
      <c r="DE8" s="7">
        <f t="shared" si="52"/>
        <v>213.07142857142858</v>
      </c>
      <c r="DF8" s="7">
        <v>4482250</v>
      </c>
      <c r="DG8" s="7">
        <f t="shared" si="53"/>
        <v>213.4404761904762</v>
      </c>
      <c r="DH8" s="7">
        <v>4548250</v>
      </c>
      <c r="DI8" s="7">
        <f t="shared" si="54"/>
        <v>216.58333333333334</v>
      </c>
      <c r="DJ8" s="7">
        <v>4515625</v>
      </c>
      <c r="DK8" s="7">
        <f t="shared" si="55"/>
        <v>215.0297619047619</v>
      </c>
      <c r="DL8" s="7">
        <v>4514375</v>
      </c>
      <c r="DM8" s="7">
        <f t="shared" si="56"/>
        <v>207.55747126436782</v>
      </c>
      <c r="DN8" s="7">
        <v>4540875</v>
      </c>
      <c r="DO8" s="7">
        <f t="shared" si="57"/>
        <v>206.40340909090909</v>
      </c>
      <c r="DP8" s="7">
        <v>4694750</v>
      </c>
      <c r="DQ8" s="7">
        <f t="shared" si="58"/>
        <v>213.39772727272728</v>
      </c>
      <c r="DR8" s="7">
        <v>4683875</v>
      </c>
      <c r="DS8" s="7">
        <f t="shared" si="59"/>
        <v>205.88461538461539</v>
      </c>
      <c r="DT8" s="7">
        <v>4796175</v>
      </c>
      <c r="DU8" s="7">
        <f t="shared" si="60"/>
        <v>208.52934782608696</v>
      </c>
      <c r="DV8" s="7">
        <v>4893125</v>
      </c>
      <c r="DW8" s="7">
        <f t="shared" si="61"/>
        <v>212.74456521739131</v>
      </c>
      <c r="DX8" s="7">
        <v>4990968.75</v>
      </c>
      <c r="DY8" s="7">
        <f t="shared" si="62"/>
        <v>212.38164893617022</v>
      </c>
      <c r="DZ8" s="7">
        <v>4537575</v>
      </c>
      <c r="EA8" s="7">
        <f t="shared" si="63"/>
        <v>197.28586956521738</v>
      </c>
      <c r="EB8" s="7">
        <v>4648750</v>
      </c>
      <c r="EC8" s="7">
        <f t="shared" si="64"/>
        <v>204.34065934065933</v>
      </c>
      <c r="ED8" s="7">
        <v>4875750</v>
      </c>
      <c r="EE8" s="7">
        <f t="shared" si="65"/>
        <v>207.47872340425531</v>
      </c>
      <c r="EF8" s="7">
        <v>5049750</v>
      </c>
      <c r="EG8" s="7">
        <f t="shared" si="66"/>
        <v>210.40625</v>
      </c>
      <c r="EH8" s="7">
        <v>5092625</v>
      </c>
      <c r="EI8" s="7">
        <f t="shared" si="67"/>
        <v>205.76262626262627</v>
      </c>
      <c r="EJ8" s="7">
        <v>5090750</v>
      </c>
      <c r="EK8" s="7">
        <f t="shared" si="68"/>
        <v>203.63</v>
      </c>
      <c r="EL8" s="7">
        <v>5358209.75</v>
      </c>
      <c r="EM8" s="7">
        <f t="shared" si="69"/>
        <v>208.75870767912104</v>
      </c>
      <c r="EN8" s="7">
        <v>6076812.5</v>
      </c>
      <c r="EO8" s="7">
        <f t="shared" si="70"/>
        <v>233.72355769230768</v>
      </c>
      <c r="EP8" s="7">
        <v>6479250</v>
      </c>
      <c r="EQ8" s="7">
        <f t="shared" si="71"/>
        <v>249.20192307692307</v>
      </c>
      <c r="ER8" s="7">
        <v>6673125</v>
      </c>
      <c r="ES8" s="7">
        <f t="shared" si="72"/>
        <v>250.63380281690141</v>
      </c>
      <c r="ET8" s="7">
        <v>6810125</v>
      </c>
      <c r="EU8" s="7">
        <f t="shared" si="73"/>
        <v>245.40990990990991</v>
      </c>
      <c r="EV8" s="7">
        <v>6460000</v>
      </c>
      <c r="EW8" s="7">
        <f t="shared" si="74"/>
        <v>230.71428571428572</v>
      </c>
      <c r="EX8" s="7">
        <v>5523000</v>
      </c>
      <c r="EY8" s="7">
        <f t="shared" si="75"/>
        <v>197.25</v>
      </c>
      <c r="EZ8" s="7">
        <v>5219125</v>
      </c>
      <c r="FA8" s="7">
        <f t="shared" si="76"/>
        <v>186.39732142857142</v>
      </c>
      <c r="FB8" s="7">
        <v>5417250</v>
      </c>
      <c r="FC8" s="7">
        <f t="shared" si="77"/>
        <v>188.42608695652174</v>
      </c>
      <c r="FD8" s="7">
        <v>5826668</v>
      </c>
      <c r="FE8" s="7">
        <f t="shared" si="78"/>
        <v>211.87883636363637</v>
      </c>
      <c r="FF8" s="7">
        <v>5780125</v>
      </c>
      <c r="FG8" s="7">
        <f t="shared" si="79"/>
        <v>226.67156862745097</v>
      </c>
      <c r="FH8" s="7">
        <v>5756250</v>
      </c>
      <c r="FI8" s="7">
        <f t="shared" si="80"/>
        <v>217.21698113207546</v>
      </c>
      <c r="FJ8" s="7">
        <v>5753437.5</v>
      </c>
      <c r="FK8" s="7">
        <f t="shared" si="81"/>
        <v>209.21590909090909</v>
      </c>
      <c r="FL8" s="7">
        <v>6020125</v>
      </c>
      <c r="FM8" s="7">
        <f t="shared" si="82"/>
        <v>215.00446428571428</v>
      </c>
      <c r="FN8" s="7">
        <v>6089250</v>
      </c>
      <c r="FO8" s="7">
        <f t="shared" si="83"/>
        <v>217.47321428571428</v>
      </c>
      <c r="FP8" s="7">
        <v>6218875</v>
      </c>
      <c r="FQ8" s="7">
        <f t="shared" si="84"/>
        <v>222.10267857142858</v>
      </c>
      <c r="FR8" s="7">
        <v>6397250</v>
      </c>
      <c r="FS8" s="7">
        <f t="shared" si="85"/>
        <v>228.47321428571428</v>
      </c>
      <c r="FT8" s="7">
        <v>5649500</v>
      </c>
      <c r="FU8" s="7">
        <f t="shared" si="86"/>
        <v>201.76785714285714</v>
      </c>
      <c r="FV8" s="7">
        <v>5572250</v>
      </c>
      <c r="FW8" s="7">
        <f t="shared" si="87"/>
        <v>195.51754385964912</v>
      </c>
      <c r="FX8" s="7">
        <v>5519375</v>
      </c>
      <c r="FY8" s="7">
        <f t="shared" si="88"/>
        <v>190.32327586206895</v>
      </c>
      <c r="FZ8" s="7">
        <v>5878125</v>
      </c>
      <c r="GA8" s="7">
        <f t="shared" si="89"/>
        <v>194.31818181818181</v>
      </c>
      <c r="GB8" s="7">
        <v>5945875</v>
      </c>
      <c r="GC8" s="7">
        <f t="shared" si="90"/>
        <v>191.80241935483872</v>
      </c>
      <c r="GD8" s="7">
        <v>5983000</v>
      </c>
      <c r="GE8" s="7">
        <f t="shared" si="91"/>
        <v>188.44094488188978</v>
      </c>
      <c r="GF8" s="7">
        <v>5818375</v>
      </c>
      <c r="GG8" s="7">
        <f t="shared" si="92"/>
        <v>176.31439393939394</v>
      </c>
      <c r="GH8" s="7">
        <v>6157250</v>
      </c>
      <c r="GI8" s="7">
        <f t="shared" si="93"/>
        <v>186.58333333333334</v>
      </c>
      <c r="GJ8" s="7">
        <v>6306750</v>
      </c>
      <c r="GK8" s="7">
        <f t="shared" si="94"/>
        <v>191.11363636363637</v>
      </c>
      <c r="GL8" s="7">
        <v>6272625</v>
      </c>
      <c r="GM8" s="7">
        <f t="shared" si="95"/>
        <v>200.72399999999999</v>
      </c>
      <c r="GN8" s="7">
        <v>6266281.25</v>
      </c>
      <c r="GO8" s="7">
        <f t="shared" si="96"/>
        <v>205.45184426229508</v>
      </c>
      <c r="GP8" s="7">
        <v>6534500</v>
      </c>
      <c r="GQ8" s="7">
        <f t="shared" si="97"/>
        <v>205.81102362204723</v>
      </c>
      <c r="GR8" s="7">
        <v>6602000</v>
      </c>
      <c r="GS8" s="7">
        <f t="shared" si="98"/>
        <v>206.3125</v>
      </c>
      <c r="GT8" s="7">
        <v>6107000</v>
      </c>
      <c r="GU8" s="7">
        <f t="shared" si="99"/>
        <v>190.84375</v>
      </c>
      <c r="GV8" s="7">
        <v>5722375</v>
      </c>
      <c r="GW8" s="7">
        <f t="shared" si="100"/>
        <v>178.82421875</v>
      </c>
      <c r="GX8" s="7">
        <v>5922500</v>
      </c>
      <c r="GY8" s="7">
        <f t="shared" si="100"/>
        <v>185.078125</v>
      </c>
      <c r="GZ8" s="7">
        <v>6019312.5</v>
      </c>
      <c r="HA8" s="7">
        <f t="shared" si="100"/>
        <v>183.79580152671755</v>
      </c>
      <c r="HB8" s="7">
        <v>6068850</v>
      </c>
      <c r="HC8" s="7">
        <f t="shared" si="100"/>
        <v>183.90454545454546</v>
      </c>
      <c r="HD8" s="7">
        <v>6040625</v>
      </c>
      <c r="HE8" s="7">
        <f t="shared" si="100"/>
        <v>183.04924242424244</v>
      </c>
      <c r="HF8" s="7">
        <v>6072250</v>
      </c>
      <c r="HG8" s="7">
        <f t="shared" si="100"/>
        <v>181.26119402985074</v>
      </c>
      <c r="HH8" s="7">
        <v>6289450</v>
      </c>
      <c r="HI8" s="7">
        <f t="shared" si="100"/>
        <v>184.98382352941175</v>
      </c>
      <c r="HJ8" s="7">
        <v>6414000</v>
      </c>
      <c r="HK8" s="7">
        <f t="shared" si="100"/>
        <v>188.64705882352942</v>
      </c>
      <c r="HL8" s="7">
        <v>6440500</v>
      </c>
      <c r="HM8" s="7">
        <f t="shared" si="100"/>
        <v>186.68115942028984</v>
      </c>
      <c r="HN8" s="7">
        <v>6530000</v>
      </c>
      <c r="HO8" s="7">
        <f t="shared" si="100"/>
        <v>186.57142857142858</v>
      </c>
      <c r="HP8" s="7">
        <v>6614250</v>
      </c>
      <c r="HQ8" s="7">
        <f t="shared" si="100"/>
        <v>187.63829787234042</v>
      </c>
      <c r="HR8" s="7">
        <v>6452250</v>
      </c>
      <c r="HS8" s="7">
        <f t="shared" si="100"/>
        <v>179.22916666666666</v>
      </c>
      <c r="HT8" s="7">
        <v>6514000</v>
      </c>
      <c r="HU8" s="7">
        <f t="shared" si="100"/>
        <v>180.94444444444446</v>
      </c>
      <c r="HV8" s="7">
        <v>6564687.5</v>
      </c>
      <c r="HW8" s="7">
        <f t="shared" si="100"/>
        <v>178.63095238095238</v>
      </c>
      <c r="HX8" s="7">
        <v>6628937.5</v>
      </c>
      <c r="HY8" s="7">
        <f t="shared" si="108"/>
        <v>175.60099337748343</v>
      </c>
      <c r="HZ8" s="7">
        <v>6978750</v>
      </c>
      <c r="IA8" s="7">
        <f t="shared" si="101"/>
        <v>180.09677419354838</v>
      </c>
      <c r="IB8" s="7">
        <v>6954500</v>
      </c>
      <c r="IC8" s="7">
        <f t="shared" si="101"/>
        <v>173.86250000000001</v>
      </c>
      <c r="ID8" s="7">
        <v>7185187.5</v>
      </c>
      <c r="IE8" s="7">
        <f t="shared" si="101"/>
        <v>179.62968749999999</v>
      </c>
      <c r="IF8" s="7">
        <v>7107625</v>
      </c>
      <c r="IG8" s="7">
        <f t="shared" si="101"/>
        <v>177.69062500000001</v>
      </c>
      <c r="IH8" s="7">
        <v>7192000</v>
      </c>
      <c r="II8" s="7">
        <f t="shared" si="101"/>
        <v>179.8</v>
      </c>
      <c r="IJ8" s="7">
        <v>7430250</v>
      </c>
      <c r="IK8" s="7">
        <f t="shared" si="101"/>
        <v>185.75624999999999</v>
      </c>
      <c r="IL8" s="7">
        <v>7700000</v>
      </c>
      <c r="IM8" s="7">
        <f t="shared" si="101"/>
        <v>192.5</v>
      </c>
      <c r="IN8" s="7">
        <v>7708375</v>
      </c>
      <c r="IO8" s="7">
        <f t="shared" si="101"/>
        <v>192.70937499999999</v>
      </c>
      <c r="IP8" s="7">
        <v>7130750</v>
      </c>
      <c r="IQ8" s="7">
        <f t="shared" si="101"/>
        <v>178.26875000000001</v>
      </c>
      <c r="IR8" s="7">
        <v>7325875</v>
      </c>
      <c r="IS8" s="7">
        <f t="shared" si="101"/>
        <v>183.14687499999999</v>
      </c>
      <c r="IT8" s="7">
        <v>7431000</v>
      </c>
      <c r="IU8" s="7">
        <f t="shared" si="101"/>
        <v>185.77500000000001</v>
      </c>
      <c r="IV8" s="34">
        <v>7453650</v>
      </c>
      <c r="IW8" s="7">
        <f t="shared" si="101"/>
        <v>186.34125</v>
      </c>
      <c r="IX8" s="7">
        <v>7567500</v>
      </c>
      <c r="IY8" s="7">
        <f t="shared" si="101"/>
        <v>189.1875</v>
      </c>
      <c r="IZ8" s="7">
        <v>7559250</v>
      </c>
      <c r="JA8" s="7">
        <f t="shared" si="101"/>
        <v>188.98124999999999</v>
      </c>
      <c r="JB8" s="7">
        <v>7900700</v>
      </c>
      <c r="JC8" s="7">
        <f t="shared" si="109"/>
        <v>197.51750000000001</v>
      </c>
      <c r="JD8" s="7">
        <v>8469500</v>
      </c>
      <c r="JE8" s="7">
        <f t="shared" si="102"/>
        <v>201.6547619047619</v>
      </c>
      <c r="JF8" s="7">
        <v>9039100</v>
      </c>
      <c r="JG8" s="7">
        <f t="shared" si="102"/>
        <v>206.37214611872147</v>
      </c>
      <c r="JH8" s="7">
        <v>9623750</v>
      </c>
      <c r="JI8" s="7">
        <f t="shared" si="102"/>
        <v>213.86111111111111</v>
      </c>
      <c r="JJ8" s="7">
        <v>9812656.25</v>
      </c>
      <c r="JK8" s="7">
        <f t="shared" si="102"/>
        <v>211.02486559139786</v>
      </c>
      <c r="JL8" s="7">
        <v>9919497</v>
      </c>
      <c r="JM8" s="7">
        <f t="shared" si="102"/>
        <v>220.43326666666667</v>
      </c>
      <c r="JN8" s="7">
        <v>9769100</v>
      </c>
      <c r="JO8" s="7">
        <f t="shared" si="102"/>
        <v>217.0911111111111</v>
      </c>
      <c r="JP8" s="7">
        <v>9937500</v>
      </c>
      <c r="JQ8" s="7">
        <f t="shared" si="102"/>
        <v>238.0239520958084</v>
      </c>
      <c r="JR8" s="7">
        <v>10404500</v>
      </c>
      <c r="JS8" s="7">
        <f t="shared" si="102"/>
        <v>260.11250000000001</v>
      </c>
      <c r="JT8" s="7">
        <v>10714100</v>
      </c>
      <c r="JU8" s="7">
        <f t="shared" si="102"/>
        <v>267.85250000000002</v>
      </c>
      <c r="JV8" s="7">
        <v>10818500</v>
      </c>
      <c r="JW8" s="7">
        <f t="shared" si="102"/>
        <v>270.46249999999998</v>
      </c>
      <c r="JX8" s="7">
        <v>10294500</v>
      </c>
      <c r="JY8" s="7">
        <f t="shared" si="102"/>
        <v>257.36250000000001</v>
      </c>
      <c r="JZ8" s="7">
        <v>10264250</v>
      </c>
      <c r="KA8" s="7">
        <f t="shared" si="102"/>
        <v>256.60624999999999</v>
      </c>
      <c r="KB8" s="7">
        <v>10518200</v>
      </c>
      <c r="KC8" s="7">
        <f t="shared" si="102"/>
        <v>262.95499999999998</v>
      </c>
      <c r="KD8" s="7">
        <v>10046700</v>
      </c>
      <c r="KE8" s="7">
        <f t="shared" si="102"/>
        <v>251.16749999999999</v>
      </c>
      <c r="KF8" s="7">
        <v>9572855.3029834945</v>
      </c>
      <c r="KG8" s="7">
        <f t="shared" si="110"/>
        <v>239.32138257458737</v>
      </c>
      <c r="KH8" s="7">
        <v>9649197.9701126963</v>
      </c>
      <c r="KI8" s="7">
        <f t="shared" si="103"/>
        <v>241.22994925281742</v>
      </c>
      <c r="KJ8" s="7">
        <v>9630076.3292116337</v>
      </c>
      <c r="KK8" s="7">
        <f t="shared" si="103"/>
        <v>240.75190823029084</v>
      </c>
      <c r="KL8" s="7">
        <v>9399094.8699169382</v>
      </c>
      <c r="KM8" s="7">
        <f t="shared" si="103"/>
        <v>234.97737174792346</v>
      </c>
      <c r="KN8" s="7">
        <v>9304317.5688960403</v>
      </c>
      <c r="KO8" s="7">
        <f t="shared" si="103"/>
        <v>232.607939222401</v>
      </c>
      <c r="KP8" s="7">
        <v>9662052.4538886659</v>
      </c>
      <c r="KQ8" s="7">
        <f t="shared" si="103"/>
        <v>241.55131134721665</v>
      </c>
      <c r="KR8" s="7">
        <v>9512075.8303587697</v>
      </c>
      <c r="KS8" s="7">
        <f t="shared" si="103"/>
        <v>237.80189575896924</v>
      </c>
      <c r="KT8" s="7">
        <v>10107352.590762934</v>
      </c>
      <c r="KU8" s="7">
        <f t="shared" si="103"/>
        <v>252.68381476907334</v>
      </c>
      <c r="KV8" s="7">
        <v>10411661.587946707</v>
      </c>
      <c r="KW8" s="7">
        <f t="shared" si="103"/>
        <v>260.29153969866769</v>
      </c>
      <c r="KX8" s="7">
        <v>9970238.475690987</v>
      </c>
      <c r="KY8" s="7">
        <f t="shared" si="103"/>
        <v>249.25596189227468</v>
      </c>
      <c r="KZ8" s="7">
        <v>9639803.043755047</v>
      </c>
      <c r="LA8" s="7">
        <f t="shared" si="103"/>
        <v>240.99507609387618</v>
      </c>
      <c r="LB8" s="7">
        <v>9599987.1116581541</v>
      </c>
      <c r="LC8" s="7">
        <f t="shared" si="103"/>
        <v>239.99967779145385</v>
      </c>
      <c r="LD8" s="7">
        <v>9819804.3030450121</v>
      </c>
      <c r="LE8" s="7">
        <f t="shared" si="103"/>
        <v>245.49510757612529</v>
      </c>
      <c r="LF8" s="7">
        <v>10039100</v>
      </c>
      <c r="LG8" s="7">
        <f t="shared" si="104"/>
        <v>239.02619047619046</v>
      </c>
      <c r="LH8" s="7">
        <v>11222250</v>
      </c>
      <c r="LI8" s="7">
        <f>LH8/INDEX(Exch_Rate_Data1,MATCH('Total Basket CMB_Sorghum'!$A8,Exch_regions1),MATCH('Total Basket CMB_Sorghum'!LH$1,exch_month4,0))</f>
        <v>267.19642857142856</v>
      </c>
      <c r="LJ8" s="7">
        <v>9439343.75</v>
      </c>
      <c r="LK8" s="7">
        <f>LJ8/INDEX(exch_Rate_Data2,MATCH('Total Basket CMB_Sorghum'!$A8,Exch_regions1),MATCH('Total Basket CMB_Sorghum'!LJ$1,exch_month5,0))</f>
        <v>224.74627976190476</v>
      </c>
      <c r="LL8" s="7">
        <v>10140625</v>
      </c>
      <c r="LM8" s="7">
        <f>LL8/INDEX(exch_Rate_Data3,MATCH('Total Basket CMB_Sorghum'!$A8,Exch_regions1),MATCH('Total Basket CMB_Sorghum'!LL$1,exch_month6,0))</f>
        <v>241.44345238095238</v>
      </c>
      <c r="LN8" s="7">
        <v>10101600</v>
      </c>
      <c r="LO8" s="7">
        <f>LN8/INDEX(Exchange_rate4,MATCH('Total Basket CMB_Sorghum'!$A8,Exch_regions1),MATCH('Total Basket CMB_Sorghum'!LN$1,exch_month7,0))</f>
        <v>240.51428571428571</v>
      </c>
      <c r="LP8" s="7">
        <v>10171135</v>
      </c>
      <c r="LQ8" s="7">
        <f>LP8/INDEX(Exchange_rate5,MATCH('Total Basket CMB_Sorghum'!$A8,Exch_regions1),MATCH('Total Basket CMB_Sorghum'!LP$1,exch_month8,0))</f>
        <v>242.16988095238096</v>
      </c>
      <c r="LR8" s="7">
        <v>10282700</v>
      </c>
      <c r="LS8" s="7">
        <f>LR8/INDEX(Exchange_rate6,MATCH('Total Basket CMB_Sorghum'!$A8,Exch_regions1),MATCH('Total Basket CMB_Sorghum'!LR$1,exch_month9,0))</f>
        <v>244.82619047619048</v>
      </c>
      <c r="LT8" s="7">
        <v>10044625</v>
      </c>
      <c r="LU8" s="7">
        <f>LT8/INDEX(Exchange_rate7,MATCH('Total Basket CMB_Sorghum'!$A8,Exch_regions1),MATCH('Total Basket CMB_Sorghum'!LT$1,exch_month10,0))</f>
        <v>239.1577380952381</v>
      </c>
      <c r="LV8" s="7">
        <v>10258125</v>
      </c>
      <c r="LW8" s="7">
        <f>LV8/INDEX(exchange_rates8,MATCH('Total Basket CMB_Sorghum'!$A8,Exch_regions1),MATCH('Total Basket CMB_Sorghum'!LV$1,exch_month11,0))</f>
        <v>244.24107142857142</v>
      </c>
      <c r="LX8" s="7">
        <v>10364115</v>
      </c>
      <c r="LY8" s="7">
        <f>LX8/INDEX(exchange_rates9,MATCH('Total Basket CMB_Sorghum'!$A8,Exch_regions1),MATCH('Total Basket CMB_Sorghum'!LX$1,exch_month12,0))</f>
        <v>246.76464285714286</v>
      </c>
      <c r="LZ8" s="7">
        <v>10563125</v>
      </c>
      <c r="MA8" s="7">
        <f>LZ8/INDEX(exchange_rates10,MATCH('Total Basket CMB_Sorghum'!$A8,Exch_regions1),MATCH('Total Basket CMB_Sorghum'!LZ$1,exch_month13,0))</f>
        <v>251.5029761904762</v>
      </c>
      <c r="MB8" s="7">
        <v>10482000</v>
      </c>
      <c r="MC8" s="7">
        <f>MB8/INDEX(exchange_rates11,MATCH('Total Basket CMB_Sorghum'!$A8,Exch_regions1),MATCH('Total Basket CMB_Sorghum'!MB$1,exch_month14,0))</f>
        <v>249.57142857142858</v>
      </c>
      <c r="MD8" s="7">
        <v>11270050</v>
      </c>
      <c r="ME8" s="7">
        <f>MD8/INDEX(exchange_rates12,MATCH('Total Basket CMB_Sorghum'!$A8,Exch_regions1),MATCH('Total Basket CMB_Sorghum'!MD$1,exch_month15,0))</f>
        <v>268.33452380952383</v>
      </c>
      <c r="MF8" s="7">
        <v>11104125</v>
      </c>
      <c r="MG8" s="7">
        <f>MF8/INDEX(exchange_rates13,MATCH('Total Basket CMB_Sorghum'!$A8,Exch_regions1),MATCH('Total Basket CMB_Sorghum'!MF$1,exch_month16,0))</f>
        <v>264.38392857142856</v>
      </c>
      <c r="MH8" s="7">
        <v>10897500</v>
      </c>
      <c r="MI8" s="7">
        <f>MH8/INDEX(exchange_rates14,MATCH('Total Basket CMB_Sorghum'!$A8,Exch_regions1),MATCH('Total Basket CMB_Sorghum'!MH$1,exch_month17,0))</f>
        <v>259.46428571428572</v>
      </c>
      <c r="MJ8" s="7">
        <v>10509900</v>
      </c>
      <c r="MK8" s="7">
        <f>MJ8/INDEX(exchange_rates15,MATCH('Total Basket CMB_Sorghum'!$A8,Exch_regions1),MATCH('Total Basket CMB_Sorghum'!MJ$1,exch_month18,0))</f>
        <v>250.23571428571429</v>
      </c>
      <c r="ML8" s="7">
        <v>10601500</v>
      </c>
      <c r="MM8" s="7">
        <f>ML8/INDEX(exchange_rates16,MATCH('Total Basket CMB_Sorghum'!$A8,Exch_regions1),MATCH('Total Basket CMB_Sorghum'!ML$1,exch_month19,0))</f>
        <v>252.41666666666666</v>
      </c>
      <c r="MN8" s="7">
        <v>10454000</v>
      </c>
      <c r="MO8" s="7">
        <f>MN8/INDEX(exchange_rates17,MATCH('Total Basket CMB_Sorghum'!$A8,Exch_regions1),MATCH('Total Basket CMB_Sorghum'!MN$1,exch_month20,0))</f>
        <v>248.9047619047619</v>
      </c>
      <c r="MP8" s="7">
        <v>10258500</v>
      </c>
      <c r="MQ8" s="7">
        <f>MP8/INDEX(exchange_rates18,MATCH('Total Basket CMB_Sorghum'!$A8,Exch_regions1),MATCH('Total Basket CMB_Sorghum'!MP$1,exch_month21,0))</f>
        <v>244.25</v>
      </c>
      <c r="MR8" s="7">
        <v>10346250</v>
      </c>
      <c r="MS8" s="7">
        <f>MR8/INDEX(exchange_rates19,MATCH('Total Basket CMB_Sorghum'!$A8,Exch_regions1),MATCH('Total Basket CMB_Sorghum'!MR$1,exch_month22,0))</f>
        <v>246.33928571428572</v>
      </c>
      <c r="MT8" s="40">
        <f t="shared" si="106"/>
        <v>9052907.3175893407</v>
      </c>
      <c r="MU8" s="40">
        <f t="shared" si="107"/>
        <v>223.93110555878116</v>
      </c>
    </row>
    <row r="9" spans="1:359" ht="13.5" customHeight="1" x14ac:dyDescent="0.25">
      <c r="A9" s="14" t="s">
        <v>16</v>
      </c>
      <c r="B9" s="7">
        <v>1599468</v>
      </c>
      <c r="C9" s="7">
        <f t="shared" si="105"/>
        <v>276.34208707671041</v>
      </c>
      <c r="D9" s="7">
        <v>1700457</v>
      </c>
      <c r="E9" s="7">
        <f t="shared" si="0"/>
        <v>313.44829493087559</v>
      </c>
      <c r="F9" s="7">
        <v>1677830</v>
      </c>
      <c r="G9" s="7">
        <f t="shared" si="1"/>
        <v>319.58666666666664</v>
      </c>
      <c r="H9" s="7">
        <v>1715062.5</v>
      </c>
      <c r="I9" s="7">
        <f t="shared" si="2"/>
        <v>291.92553191489361</v>
      </c>
      <c r="J9" s="7">
        <v>1697500</v>
      </c>
      <c r="K9" s="7">
        <f t="shared" si="3"/>
        <v>274.89878542510121</v>
      </c>
      <c r="L9" s="7">
        <v>1617800</v>
      </c>
      <c r="M9" s="7">
        <f t="shared" si="4"/>
        <v>269.63333333333333</v>
      </c>
      <c r="N9" s="7">
        <v>1666687.5</v>
      </c>
      <c r="O9" s="7">
        <f t="shared" si="5"/>
        <v>286.1266094420601</v>
      </c>
      <c r="P9" s="7">
        <v>1730375</v>
      </c>
      <c r="Q9" s="7">
        <f t="shared" si="6"/>
        <v>303.57456140350877</v>
      </c>
      <c r="R9" s="7">
        <v>1884830</v>
      </c>
      <c r="S9" s="7">
        <f t="shared" si="7"/>
        <v>326.37748917748917</v>
      </c>
      <c r="T9" s="7">
        <v>1965455</v>
      </c>
      <c r="U9" s="7">
        <f t="shared" si="8"/>
        <v>360.63394495412842</v>
      </c>
      <c r="V9" s="7">
        <v>2125830</v>
      </c>
      <c r="W9" s="7">
        <f t="shared" si="9"/>
        <v>368.10909090909092</v>
      </c>
      <c r="X9" s="7">
        <v>1923580</v>
      </c>
      <c r="Y9" s="7">
        <f t="shared" si="10"/>
        <v>333.08744588744588</v>
      </c>
      <c r="Z9" s="7">
        <v>1001400</v>
      </c>
      <c r="AA9" s="7">
        <f t="shared" si="11"/>
        <v>172.65517241379311</v>
      </c>
      <c r="AB9" s="7">
        <v>1019290</v>
      </c>
      <c r="AC9" s="7">
        <f t="shared" si="12"/>
        <v>169.88166666666666</v>
      </c>
      <c r="AD9" s="7">
        <v>1030175</v>
      </c>
      <c r="AE9" s="7">
        <f t="shared" si="13"/>
        <v>163.51984126984127</v>
      </c>
      <c r="AF9" s="7">
        <v>1026960</v>
      </c>
      <c r="AG9" s="7">
        <f t="shared" si="14"/>
        <v>158.603861003861</v>
      </c>
      <c r="AH9" s="7">
        <v>1018690</v>
      </c>
      <c r="AI9" s="7">
        <f t="shared" si="15"/>
        <v>153.18646616541352</v>
      </c>
      <c r="AJ9" s="7">
        <v>1028000</v>
      </c>
      <c r="AK9" s="7">
        <f t="shared" si="16"/>
        <v>151.73431734317344</v>
      </c>
      <c r="AL9" s="7">
        <v>1035330</v>
      </c>
      <c r="AM9" s="7">
        <f t="shared" si="17"/>
        <v>158.06564885496184</v>
      </c>
      <c r="AN9" s="7">
        <v>1141705</v>
      </c>
      <c r="AO9" s="7">
        <f t="shared" si="18"/>
        <v>172.98560606060607</v>
      </c>
      <c r="AP9" s="7">
        <v>1144330</v>
      </c>
      <c r="AQ9" s="7">
        <f t="shared" si="19"/>
        <v>180.20944881889764</v>
      </c>
      <c r="AR9" s="7">
        <v>1139660</v>
      </c>
      <c r="AS9" s="7">
        <f t="shared" si="20"/>
        <v>185.00974025974025</v>
      </c>
      <c r="AT9" s="7">
        <v>1067217.5</v>
      </c>
      <c r="AU9" s="7">
        <f t="shared" si="21"/>
        <v>163.55823754789273</v>
      </c>
      <c r="AV9" s="7">
        <v>1048660</v>
      </c>
      <c r="AW9" s="7">
        <f t="shared" si="22"/>
        <v>158.88787878787878</v>
      </c>
      <c r="AX9" s="7">
        <v>1053660</v>
      </c>
      <c r="AY9" s="7">
        <f t="shared" si="23"/>
        <v>152.70434782608694</v>
      </c>
      <c r="AZ9" s="7">
        <v>1053660</v>
      </c>
      <c r="BA9" s="7">
        <f t="shared" si="24"/>
        <v>156.09777777777776</v>
      </c>
      <c r="BB9" s="7">
        <v>1091097.5</v>
      </c>
      <c r="BC9" s="7">
        <f t="shared" si="25"/>
        <v>159.86776556776556</v>
      </c>
      <c r="BD9" s="7">
        <v>1044535</v>
      </c>
      <c r="BE9" s="7">
        <f t="shared" si="26"/>
        <v>150.29280575539568</v>
      </c>
      <c r="BF9" s="7">
        <v>1023160</v>
      </c>
      <c r="BG9" s="7">
        <f t="shared" si="27"/>
        <v>150.73070123747792</v>
      </c>
      <c r="BH9" s="7">
        <v>1011000</v>
      </c>
      <c r="BI9" s="7">
        <f t="shared" si="28"/>
        <v>149.77777777777777</v>
      </c>
      <c r="BJ9" s="7">
        <v>1031205</v>
      </c>
      <c r="BK9" s="7">
        <f t="shared" si="29"/>
        <v>153.91119402985075</v>
      </c>
      <c r="BL9" s="7">
        <v>1031205</v>
      </c>
      <c r="BM9" s="7">
        <f t="shared" si="30"/>
        <v>150.54087591240875</v>
      </c>
      <c r="BN9" s="7">
        <v>1045250</v>
      </c>
      <c r="BO9" s="7">
        <f t="shared" si="31"/>
        <v>160.19157088122606</v>
      </c>
      <c r="BP9" s="7">
        <v>1031080</v>
      </c>
      <c r="BQ9" s="7">
        <f t="shared" si="32"/>
        <v>152.18892988929889</v>
      </c>
      <c r="BR9" s="7">
        <v>1025705</v>
      </c>
      <c r="BS9" s="7">
        <f t="shared" si="33"/>
        <v>151.39557195571956</v>
      </c>
      <c r="BT9" s="7">
        <v>1009705</v>
      </c>
      <c r="BU9" s="7">
        <f t="shared" si="34"/>
        <v>145.80577617328521</v>
      </c>
      <c r="BV9" s="7">
        <v>1011035</v>
      </c>
      <c r="BW9" s="7">
        <f t="shared" si="35"/>
        <v>150.90074626865672</v>
      </c>
      <c r="BX9" s="7">
        <v>1012235</v>
      </c>
      <c r="BY9" s="7">
        <f t="shared" si="36"/>
        <v>148.31282051282051</v>
      </c>
      <c r="BZ9" s="7">
        <v>1020175</v>
      </c>
      <c r="CA9" s="7">
        <f t="shared" si="37"/>
        <v>148.93065693430657</v>
      </c>
      <c r="CB9" s="7">
        <v>1027835</v>
      </c>
      <c r="CC9" s="7">
        <f t="shared" si="38"/>
        <v>150.59853479853479</v>
      </c>
      <c r="CD9" s="7">
        <v>1016605</v>
      </c>
      <c r="CE9" s="7">
        <f t="shared" si="39"/>
        <v>149.50073529411765</v>
      </c>
      <c r="CF9" s="7">
        <v>1010955</v>
      </c>
      <c r="CG9" s="7">
        <f t="shared" si="40"/>
        <v>148.66985294117646</v>
      </c>
      <c r="CH9" s="7">
        <v>1011205</v>
      </c>
      <c r="CI9" s="7">
        <f t="shared" si="41"/>
        <v>150.36505576208179</v>
      </c>
      <c r="CJ9" s="7">
        <v>1012205</v>
      </c>
      <c r="CK9" s="7">
        <f t="shared" si="42"/>
        <v>147.76715328467154</v>
      </c>
      <c r="CL9" s="7">
        <v>1029205</v>
      </c>
      <c r="CM9" s="7">
        <f t="shared" si="43"/>
        <v>150.24890510948904</v>
      </c>
      <c r="CN9" s="7">
        <v>1018330</v>
      </c>
      <c r="CO9" s="7">
        <f t="shared" si="44"/>
        <v>148.12072727272727</v>
      </c>
      <c r="CP9" s="7">
        <v>1025910</v>
      </c>
      <c r="CQ9" s="7">
        <f t="shared" si="45"/>
        <v>146.55857142857144</v>
      </c>
      <c r="CR9" s="7">
        <v>1024750</v>
      </c>
      <c r="CS9" s="7">
        <f t="shared" si="46"/>
        <v>146.39285714285714</v>
      </c>
      <c r="CT9" s="7">
        <v>1054910</v>
      </c>
      <c r="CU9" s="7">
        <f t="shared" si="47"/>
        <v>148.57887323943663</v>
      </c>
      <c r="CV9" s="7">
        <v>1062031.25</v>
      </c>
      <c r="CW9" s="7">
        <f t="shared" si="48"/>
        <v>151.71875</v>
      </c>
      <c r="CX9" s="7">
        <v>1060910</v>
      </c>
      <c r="CY9" s="7">
        <f t="shared" si="49"/>
        <v>146.33241379310346</v>
      </c>
      <c r="CZ9" s="7">
        <v>1036830</v>
      </c>
      <c r="DA9" s="7">
        <f t="shared" si="50"/>
        <v>144.00416666666666</v>
      </c>
      <c r="DB9" s="7">
        <v>1067300</v>
      </c>
      <c r="DC9" s="7">
        <f t="shared" si="51"/>
        <v>143.74410774410774</v>
      </c>
      <c r="DD9" s="7">
        <v>1051080</v>
      </c>
      <c r="DE9" s="7">
        <f t="shared" si="52"/>
        <v>140.89544235924933</v>
      </c>
      <c r="DF9" s="7">
        <v>1046205</v>
      </c>
      <c r="DG9" s="7">
        <f t="shared" si="53"/>
        <v>138.5701986754967</v>
      </c>
      <c r="DH9" s="7">
        <v>1068250</v>
      </c>
      <c r="DI9" s="7">
        <f t="shared" si="54"/>
        <v>140.55921052631578</v>
      </c>
      <c r="DJ9" s="7">
        <v>1065987.5</v>
      </c>
      <c r="DK9" s="7">
        <f t="shared" si="55"/>
        <v>142.13166666666666</v>
      </c>
      <c r="DL9" s="7">
        <v>1091410</v>
      </c>
      <c r="DM9" s="7">
        <f t="shared" si="56"/>
        <v>143.60657894736843</v>
      </c>
      <c r="DN9" s="7">
        <v>1069330</v>
      </c>
      <c r="DO9" s="7">
        <f t="shared" si="57"/>
        <v>142.57733333333334</v>
      </c>
      <c r="DP9" s="7">
        <v>1049330</v>
      </c>
      <c r="DQ9" s="7">
        <f t="shared" si="58"/>
        <v>134.52948717948718</v>
      </c>
      <c r="DR9" s="7">
        <v>1069580</v>
      </c>
      <c r="DS9" s="7">
        <f t="shared" si="59"/>
        <v>163.92030651340997</v>
      </c>
      <c r="DT9" s="7">
        <v>1065500</v>
      </c>
      <c r="DU9" s="7">
        <f t="shared" si="60"/>
        <v>150.07042253521126</v>
      </c>
      <c r="DV9" s="7">
        <v>1084347.5</v>
      </c>
      <c r="DW9" s="7">
        <f t="shared" si="61"/>
        <v>151.65699300699302</v>
      </c>
      <c r="DX9" s="7">
        <v>1103500</v>
      </c>
      <c r="DY9" s="7">
        <f t="shared" si="62"/>
        <v>149.12162162162161</v>
      </c>
      <c r="DZ9" s="7">
        <v>1049750</v>
      </c>
      <c r="EA9" s="7">
        <f t="shared" si="63"/>
        <v>139.96666666666667</v>
      </c>
      <c r="EB9" s="7">
        <v>1069370</v>
      </c>
      <c r="EC9" s="7">
        <f t="shared" si="64"/>
        <v>142.58266666666665</v>
      </c>
      <c r="ED9" s="7">
        <v>1072937.5</v>
      </c>
      <c r="EE9" s="7">
        <f t="shared" si="65"/>
        <v>141.17598684210526</v>
      </c>
      <c r="EF9" s="7">
        <v>1073875</v>
      </c>
      <c r="EG9" s="7">
        <f t="shared" si="66"/>
        <v>143.18333333333334</v>
      </c>
      <c r="EH9" s="7">
        <v>1105500</v>
      </c>
      <c r="EI9" s="7">
        <f t="shared" si="67"/>
        <v>147.4</v>
      </c>
      <c r="EJ9" s="7">
        <v>1097955</v>
      </c>
      <c r="EK9" s="7">
        <f t="shared" si="68"/>
        <v>146.39400000000001</v>
      </c>
      <c r="EL9" s="7">
        <v>1162705</v>
      </c>
      <c r="EM9" s="7">
        <f t="shared" si="69"/>
        <v>152.98750000000001</v>
      </c>
      <c r="EN9" s="7">
        <v>1198500</v>
      </c>
      <c r="EO9" s="7">
        <f t="shared" si="70"/>
        <v>153.65384615384616</v>
      </c>
      <c r="EP9" s="7">
        <v>1198455</v>
      </c>
      <c r="EQ9" s="7">
        <f t="shared" si="71"/>
        <v>146.6</v>
      </c>
      <c r="ER9" s="7">
        <v>1273066.25</v>
      </c>
      <c r="ES9" s="7">
        <f t="shared" si="72"/>
        <v>181.86660714285713</v>
      </c>
      <c r="ET9" s="7">
        <v>1306500</v>
      </c>
      <c r="EU9" s="7">
        <f t="shared" si="73"/>
        <v>174.2</v>
      </c>
      <c r="EV9" s="7">
        <v>1401955</v>
      </c>
      <c r="EW9" s="7">
        <f t="shared" si="74"/>
        <v>164.93588235294118</v>
      </c>
      <c r="EX9" s="7">
        <v>1325380</v>
      </c>
      <c r="EY9" s="7">
        <f t="shared" si="75"/>
        <v>155.92705882352942</v>
      </c>
      <c r="EZ9" s="7">
        <v>1328205</v>
      </c>
      <c r="FA9" s="7">
        <f t="shared" si="76"/>
        <v>147.57833333333335</v>
      </c>
      <c r="FB9" s="7">
        <v>1328205</v>
      </c>
      <c r="FC9" s="7">
        <f t="shared" si="77"/>
        <v>142.05401069518717</v>
      </c>
      <c r="FD9" s="7">
        <v>1328205</v>
      </c>
      <c r="FE9" s="7">
        <f t="shared" si="78"/>
        <v>142.81774193548387</v>
      </c>
      <c r="FF9" s="7">
        <v>1406675</v>
      </c>
      <c r="FG9" s="7">
        <f t="shared" si="79"/>
        <v>140.66749999999999</v>
      </c>
      <c r="FH9" s="7">
        <v>1499010</v>
      </c>
      <c r="FI9" s="7">
        <f t="shared" si="80"/>
        <v>149.90100000000001</v>
      </c>
      <c r="FJ9" s="7">
        <v>1519125</v>
      </c>
      <c r="FK9" s="7">
        <f t="shared" si="81"/>
        <v>151.91249999999999</v>
      </c>
      <c r="FL9" s="7">
        <v>1513660</v>
      </c>
      <c r="FM9" s="7">
        <f t="shared" si="82"/>
        <v>151.36600000000001</v>
      </c>
      <c r="FN9" s="7">
        <v>1515330</v>
      </c>
      <c r="FO9" s="7">
        <f t="shared" si="83"/>
        <v>151.53299999999999</v>
      </c>
      <c r="FP9" s="7">
        <v>1548736.25</v>
      </c>
      <c r="FQ9" s="7">
        <f t="shared" si="84"/>
        <v>154.33345789735924</v>
      </c>
      <c r="FR9" s="7">
        <v>1538535</v>
      </c>
      <c r="FS9" s="7">
        <f t="shared" si="85"/>
        <v>153.62306540189715</v>
      </c>
      <c r="FT9" s="7">
        <v>1546625</v>
      </c>
      <c r="FU9" s="7">
        <f t="shared" si="86"/>
        <v>150.52311435523114</v>
      </c>
      <c r="FV9" s="7">
        <v>1508914</v>
      </c>
      <c r="FW9" s="7">
        <f t="shared" si="87"/>
        <v>154.36460358056266</v>
      </c>
      <c r="FX9" s="7">
        <v>1437585</v>
      </c>
      <c r="FY9" s="7">
        <f t="shared" si="88"/>
        <v>143.7585</v>
      </c>
      <c r="FZ9" s="7">
        <v>1436550</v>
      </c>
      <c r="GA9" s="7">
        <f t="shared" si="89"/>
        <v>143.655</v>
      </c>
      <c r="GB9" s="7">
        <v>1437925</v>
      </c>
      <c r="GC9" s="7">
        <f t="shared" si="90"/>
        <v>143.79249999999999</v>
      </c>
      <c r="GD9" s="7">
        <v>1391875</v>
      </c>
      <c r="GE9" s="7">
        <f t="shared" si="91"/>
        <v>139.1875</v>
      </c>
      <c r="GF9" s="7">
        <v>1389280</v>
      </c>
      <c r="GG9" s="7">
        <f t="shared" si="92"/>
        <v>138.928</v>
      </c>
      <c r="GH9" s="7">
        <v>1340375</v>
      </c>
      <c r="GI9" s="7">
        <f t="shared" si="93"/>
        <v>134.03749999999999</v>
      </c>
      <c r="GJ9" s="7">
        <v>1338875</v>
      </c>
      <c r="GK9" s="7">
        <f t="shared" si="94"/>
        <v>133.88749999999999</v>
      </c>
      <c r="GL9" s="7">
        <v>1342375</v>
      </c>
      <c r="GM9" s="7">
        <f t="shared" si="95"/>
        <v>134.23750000000001</v>
      </c>
      <c r="GN9" s="7">
        <v>1398425</v>
      </c>
      <c r="GO9" s="7">
        <f t="shared" si="96"/>
        <v>143.79691516709511</v>
      </c>
      <c r="GP9" s="7">
        <v>1425410</v>
      </c>
      <c r="GQ9" s="7">
        <f t="shared" si="97"/>
        <v>148.86788511749347</v>
      </c>
      <c r="GR9" s="7">
        <v>1412780</v>
      </c>
      <c r="GS9" s="7">
        <f t="shared" si="98"/>
        <v>164.2767441860465</v>
      </c>
      <c r="GT9" s="7">
        <v>1419380</v>
      </c>
      <c r="GU9" s="7">
        <f t="shared" si="99"/>
        <v>169.98562874251496</v>
      </c>
      <c r="GV9" s="7">
        <v>1329175</v>
      </c>
      <c r="GW9" s="7">
        <f t="shared" si="100"/>
        <v>157.29881656804733</v>
      </c>
      <c r="GX9" s="7">
        <v>1327080</v>
      </c>
      <c r="GY9" s="7">
        <f t="shared" si="100"/>
        <v>159.88915662650604</v>
      </c>
      <c r="GZ9" s="7">
        <v>1332580</v>
      </c>
      <c r="HA9" s="7">
        <f t="shared" si="100"/>
        <v>160.55180722891566</v>
      </c>
      <c r="HB9" s="7">
        <v>1335250</v>
      </c>
      <c r="HC9" s="7">
        <f t="shared" si="100"/>
        <v>160.87349397590361</v>
      </c>
      <c r="HD9" s="7">
        <v>1324910</v>
      </c>
      <c r="HE9" s="7">
        <f t="shared" si="100"/>
        <v>159.62771084337351</v>
      </c>
      <c r="HF9" s="7">
        <v>1327580</v>
      </c>
      <c r="HG9" s="7">
        <f t="shared" si="100"/>
        <v>159.46906906906906</v>
      </c>
      <c r="HH9" s="7">
        <v>1321910</v>
      </c>
      <c r="HI9" s="7">
        <f t="shared" si="100"/>
        <v>155.51882352941178</v>
      </c>
      <c r="HJ9" s="7">
        <v>1268535</v>
      </c>
      <c r="HK9" s="7">
        <f t="shared" si="100"/>
        <v>149.23941176470589</v>
      </c>
      <c r="HL9" s="7">
        <v>1220035</v>
      </c>
      <c r="HM9" s="7">
        <f t="shared" si="100"/>
        <v>143.5335294117647</v>
      </c>
      <c r="HN9" s="7">
        <v>1246560</v>
      </c>
      <c r="HO9" s="7">
        <f t="shared" si="100"/>
        <v>146.65411764705883</v>
      </c>
      <c r="HP9" s="7">
        <v>1268718.75</v>
      </c>
      <c r="HQ9" s="7">
        <f t="shared" si="100"/>
        <v>149.70132743362831</v>
      </c>
      <c r="HR9" s="7">
        <v>1372262.5</v>
      </c>
      <c r="HS9" s="7">
        <f t="shared" si="100"/>
        <v>163.85223880597016</v>
      </c>
      <c r="HT9" s="7">
        <v>1392470</v>
      </c>
      <c r="HU9" s="7">
        <f t="shared" si="100"/>
        <v>166.16587112171837</v>
      </c>
      <c r="HV9" s="7">
        <v>1398930</v>
      </c>
      <c r="HW9" s="7">
        <f t="shared" si="100"/>
        <v>166.04510385756677</v>
      </c>
      <c r="HX9" s="7">
        <v>1400897.5</v>
      </c>
      <c r="HY9" s="7">
        <f t="shared" si="108"/>
        <v>166.27863501483679</v>
      </c>
      <c r="HZ9" s="7">
        <v>1390487.5</v>
      </c>
      <c r="IA9" s="7">
        <f t="shared" si="101"/>
        <v>164.0693215339233</v>
      </c>
      <c r="IB9" s="7">
        <v>1352325</v>
      </c>
      <c r="IC9" s="7">
        <f t="shared" si="101"/>
        <v>159.09705882352941</v>
      </c>
      <c r="ID9" s="7">
        <v>1326910</v>
      </c>
      <c r="IE9" s="7">
        <f t="shared" si="101"/>
        <v>156.1070588235294</v>
      </c>
      <c r="IF9" s="7">
        <v>1353535</v>
      </c>
      <c r="IG9" s="7">
        <f t="shared" si="101"/>
        <v>159.23941176470589</v>
      </c>
      <c r="IH9" s="7">
        <v>1368882.5</v>
      </c>
      <c r="II9" s="7">
        <f t="shared" si="101"/>
        <v>161.04499999999999</v>
      </c>
      <c r="IJ9" s="7">
        <v>1323580</v>
      </c>
      <c r="IK9" s="7">
        <f t="shared" si="101"/>
        <v>155.71529411764706</v>
      </c>
      <c r="IL9" s="7">
        <v>1330310</v>
      </c>
      <c r="IM9" s="7">
        <f t="shared" si="101"/>
        <v>157.47040719696969</v>
      </c>
      <c r="IN9" s="7">
        <v>1350285</v>
      </c>
      <c r="IO9" s="7">
        <f t="shared" si="101"/>
        <v>161.51734449760767</v>
      </c>
      <c r="IP9" s="7">
        <v>1350950</v>
      </c>
      <c r="IQ9" s="7">
        <f t="shared" si="101"/>
        <v>160.82738095238096</v>
      </c>
      <c r="IR9" s="7">
        <v>1363687.5</v>
      </c>
      <c r="IS9" s="7">
        <f t="shared" si="101"/>
        <v>162.34375</v>
      </c>
      <c r="IT9" s="7">
        <v>1340816.25</v>
      </c>
      <c r="IU9" s="7">
        <f t="shared" si="101"/>
        <v>158.67647928994083</v>
      </c>
      <c r="IV9" s="34">
        <v>1376010</v>
      </c>
      <c r="IW9" s="7">
        <f t="shared" si="101"/>
        <v>161.8835294117647</v>
      </c>
      <c r="IX9" s="7">
        <v>1393035</v>
      </c>
      <c r="IY9" s="7">
        <f t="shared" si="101"/>
        <v>163.88647058823528</v>
      </c>
      <c r="IZ9" s="7">
        <v>1382337.5</v>
      </c>
      <c r="JA9" s="7">
        <f t="shared" si="101"/>
        <v>162.62794117647059</v>
      </c>
      <c r="JB9" s="7">
        <v>1382165</v>
      </c>
      <c r="JC9" s="7">
        <f t="shared" si="109"/>
        <v>162.60764705882352</v>
      </c>
      <c r="JD9" s="7">
        <v>1421816.25</v>
      </c>
      <c r="JE9" s="7">
        <f t="shared" si="102"/>
        <v>167.27250000000001</v>
      </c>
      <c r="JF9" s="7">
        <v>1465585</v>
      </c>
      <c r="JG9" s="7">
        <f t="shared" si="102"/>
        <v>172.42176470588234</v>
      </c>
      <c r="JH9" s="7">
        <v>1482724.25</v>
      </c>
      <c r="JI9" s="7">
        <f t="shared" si="102"/>
        <v>174.43814705882352</v>
      </c>
      <c r="JJ9" s="7">
        <v>1507147.5</v>
      </c>
      <c r="JK9" s="7">
        <f t="shared" si="102"/>
        <v>178.78380782918148</v>
      </c>
      <c r="JL9" s="7">
        <v>1544112.5</v>
      </c>
      <c r="JM9" s="7">
        <f t="shared" si="102"/>
        <v>183.06016597510373</v>
      </c>
      <c r="JN9" s="7">
        <v>1643250</v>
      </c>
      <c r="JO9" s="7">
        <f t="shared" si="102"/>
        <v>195.48536759457531</v>
      </c>
      <c r="JP9" s="7">
        <v>1705642.5</v>
      </c>
      <c r="JQ9" s="7">
        <f t="shared" si="102"/>
        <v>201.54112017015242</v>
      </c>
      <c r="JR9" s="7">
        <v>1717892.5</v>
      </c>
      <c r="JS9" s="7">
        <f t="shared" si="102"/>
        <v>202.27157659248792</v>
      </c>
      <c r="JT9" s="7">
        <v>1745850</v>
      </c>
      <c r="JU9" s="7">
        <f t="shared" si="102"/>
        <v>205.63604240282686</v>
      </c>
      <c r="JV9" s="7">
        <v>1761785</v>
      </c>
      <c r="JW9" s="7">
        <f t="shared" si="102"/>
        <v>207.26882352941178</v>
      </c>
      <c r="JX9" s="7">
        <v>1688350</v>
      </c>
      <c r="JY9" s="7">
        <f t="shared" si="102"/>
        <v>198.62941176470588</v>
      </c>
      <c r="JZ9" s="7">
        <v>1700750</v>
      </c>
      <c r="KA9" s="7">
        <f t="shared" si="102"/>
        <v>200.08823529411765</v>
      </c>
      <c r="KB9" s="7">
        <v>1617830</v>
      </c>
      <c r="KC9" s="7">
        <f t="shared" si="102"/>
        <v>189.88615023474179</v>
      </c>
      <c r="KD9" s="7">
        <v>1554630</v>
      </c>
      <c r="KE9" s="7">
        <f t="shared" si="102"/>
        <v>182.16897117412702</v>
      </c>
      <c r="KF9" s="7">
        <v>1600330</v>
      </c>
      <c r="KG9" s="7">
        <f t="shared" si="110"/>
        <v>186.73628938156358</v>
      </c>
      <c r="KH9" s="7">
        <v>1586000</v>
      </c>
      <c r="KI9" s="7">
        <f t="shared" si="103"/>
        <v>186.58823529411765</v>
      </c>
      <c r="KJ9" s="7">
        <v>1642298.75</v>
      </c>
      <c r="KK9" s="7">
        <f t="shared" si="103"/>
        <v>191.18728172293365</v>
      </c>
      <c r="KL9" s="7">
        <v>1677080</v>
      </c>
      <c r="KM9" s="7">
        <f t="shared" si="103"/>
        <v>195.00930232558139</v>
      </c>
      <c r="KN9" s="7">
        <v>1703535</v>
      </c>
      <c r="KO9" s="7">
        <f t="shared" si="103"/>
        <v>198.08546511627907</v>
      </c>
      <c r="KP9" s="7">
        <v>1829860</v>
      </c>
      <c r="KQ9" s="7">
        <f t="shared" si="103"/>
        <v>212.03476245654693</v>
      </c>
      <c r="KR9" s="7">
        <v>1987285</v>
      </c>
      <c r="KS9" s="7">
        <f t="shared" si="103"/>
        <v>229.08184438040345</v>
      </c>
      <c r="KT9" s="7">
        <v>2019187.5</v>
      </c>
      <c r="KU9" s="7">
        <f t="shared" si="103"/>
        <v>233.29722703639516</v>
      </c>
      <c r="KV9" s="7">
        <v>1981900</v>
      </c>
      <c r="KW9" s="7">
        <f t="shared" si="103"/>
        <v>226.24429223744292</v>
      </c>
      <c r="KX9" s="7">
        <v>1905812.5</v>
      </c>
      <c r="KY9" s="7">
        <f t="shared" si="103"/>
        <v>216.56960227272728</v>
      </c>
      <c r="KZ9" s="7">
        <v>1894090</v>
      </c>
      <c r="LA9" s="7">
        <f t="shared" si="103"/>
        <v>214.94439400817069</v>
      </c>
      <c r="LB9" s="7">
        <v>1958760</v>
      </c>
      <c r="LC9" s="7">
        <f t="shared" si="103"/>
        <v>221.32881355932204</v>
      </c>
      <c r="LD9" s="7">
        <v>2016955</v>
      </c>
      <c r="LE9" s="7">
        <f t="shared" si="103"/>
        <v>227.90451977401131</v>
      </c>
      <c r="LF9" s="7">
        <v>2045812.5</v>
      </c>
      <c r="LG9" s="7">
        <f t="shared" si="104"/>
        <v>231.16525423728814</v>
      </c>
      <c r="LH9" s="7">
        <v>2081850</v>
      </c>
      <c r="LI9" s="7">
        <f>LH9/INDEX(Exch_Rate_Data1,MATCH('Total Basket CMB_Sorghum'!$A9,Exch_regions1),MATCH('Total Basket CMB_Sorghum'!LH$1,exch_month4,0))</f>
        <v>228.14794520547946</v>
      </c>
      <c r="LJ9" s="7">
        <v>2086097.5</v>
      </c>
      <c r="LK9" s="7">
        <f>LJ9/INDEX(exch_Rate_Data2,MATCH('Total Basket CMB_Sorghum'!$A9,Exch_regions1),MATCH('Total Basket CMB_Sorghum'!LJ$1,exch_month5,0))</f>
        <v>234.39297752808989</v>
      </c>
      <c r="LL9" s="7">
        <v>2021625</v>
      </c>
      <c r="LM9" s="7">
        <f>LL9/INDEX(exch_Rate_Data3,MATCH('Total Basket CMB_Sorghum'!$A9,Exch_regions1),MATCH('Total Basket CMB_Sorghum'!LL$1,exch_month6,0))</f>
        <v>227.14887640449439</v>
      </c>
      <c r="LN9" s="7">
        <v>1981400</v>
      </c>
      <c r="LO9" s="7">
        <f>LN9/INDEX(Exchange_rate4,MATCH('Total Basket CMB_Sorghum'!$A9,Exch_regions1),MATCH('Total Basket CMB_Sorghum'!LN$1,exch_month7,0))</f>
        <v>221.13839285714286</v>
      </c>
      <c r="LP9" s="7">
        <v>1922625</v>
      </c>
      <c r="LQ9" s="7">
        <f>LP9/INDEX(Exchange_rate5,MATCH('Total Basket CMB_Sorghum'!$A9,Exch_regions1),MATCH('Total Basket CMB_Sorghum'!LP$1,exch_month8,0))</f>
        <v>208.41463414634146</v>
      </c>
      <c r="LR9" s="7">
        <v>1981000</v>
      </c>
      <c r="LS9" s="7">
        <f>LR9/INDEX(Exchange_rate6,MATCH('Total Basket CMB_Sorghum'!$A9,Exch_regions1),MATCH('Total Basket CMB_Sorghum'!LR$1,exch_month9,0))</f>
        <v>210.74468085106383</v>
      </c>
      <c r="LT9" s="7">
        <v>1945887.5</v>
      </c>
      <c r="LU9" s="7">
        <f>LT9/INDEX(Exchange_rate7,MATCH('Total Basket CMB_Sorghum'!$A9,Exch_regions1),MATCH('Total Basket CMB_Sorghum'!LT$1,exch_month10,0))</f>
        <v>200.60695876288659</v>
      </c>
      <c r="LV9" s="7">
        <v>2035668.75</v>
      </c>
      <c r="LW9" s="7">
        <f>LV9/INDEX(exchange_rates8,MATCH('Total Basket CMB_Sorghum'!$A9,Exch_regions1),MATCH('Total Basket CMB_Sorghum'!LV$1,exch_month11,0))</f>
        <v>208.25255754475702</v>
      </c>
      <c r="LX9" s="7">
        <v>2067318</v>
      </c>
      <c r="LY9" s="7">
        <f>LX9/INDEX(exchange_rates9,MATCH('Total Basket CMB_Sorghum'!$A9,Exch_regions1),MATCH('Total Basket CMB_Sorghum'!LX$1,exch_month12,0))</f>
        <v>219.92744680851064</v>
      </c>
      <c r="LZ9" s="7">
        <v>2061067</v>
      </c>
      <c r="MA9" s="7">
        <f>LZ9/INDEX(exchange_rates10,MATCH('Total Basket CMB_Sorghum'!$A9,Exch_regions1),MATCH('Total Basket CMB_Sorghum'!LZ$1,exch_month13,0))</f>
        <v>211.56507903921167</v>
      </c>
      <c r="MB9" s="7">
        <v>2077567.5</v>
      </c>
      <c r="MC9" s="7">
        <f>MB9/INDEX(exchange_rates11,MATCH('Total Basket CMB_Sorghum'!$A9,Exch_regions1),MATCH('Total Basket CMB_Sorghum'!MB$1,exch_month14,0))</f>
        <v>208.80075376884423</v>
      </c>
      <c r="MD9" s="7">
        <v>2243500</v>
      </c>
      <c r="ME9" s="7">
        <f>MD9/INDEX(exchange_rates12,MATCH('Total Basket CMB_Sorghum'!$A9,Exch_regions1),MATCH('Total Basket CMB_Sorghum'!MD$1,exch_month15,0))</f>
        <v>212.85578747628082</v>
      </c>
      <c r="MF9" s="7">
        <v>2137750</v>
      </c>
      <c r="MG9" s="7">
        <f>MF9/INDEX(exchange_rates13,MATCH('Total Basket CMB_Sorghum'!$A9,Exch_regions1),MATCH('Total Basket CMB_Sorghum'!MF$1,exch_month16,0))</f>
        <v>213.77500000000001</v>
      </c>
      <c r="MH9" s="7">
        <v>2336125</v>
      </c>
      <c r="MI9" s="7">
        <f>MH9/INDEX(exchange_rates14,MATCH('Total Basket CMB_Sorghum'!$A9,Exch_regions1),MATCH('Total Basket CMB_Sorghum'!MH$1,exch_month17,0))</f>
        <v>220.38915094339623</v>
      </c>
      <c r="MJ9" s="7">
        <v>2307200</v>
      </c>
      <c r="MK9" s="7">
        <f>MJ9/INDEX(exchange_rates15,MATCH('Total Basket CMB_Sorghum'!$A9,Exch_regions1),MATCH('Total Basket CMB_Sorghum'!MJ$1,exch_month18,0))</f>
        <v>228.43564356435644</v>
      </c>
      <c r="ML9" s="7">
        <v>2107375</v>
      </c>
      <c r="MM9" s="7">
        <f>ML9/INDEX(exchange_rates16,MATCH('Total Basket CMB_Sorghum'!$A9,Exch_regions1),MATCH('Total Basket CMB_Sorghum'!ML$1,exch_month19,0))</f>
        <v>199.27895981087471</v>
      </c>
      <c r="MN9" s="7">
        <v>2346000</v>
      </c>
      <c r="MO9" s="7">
        <f>MN9/INDEX(exchange_rates17,MATCH('Total Basket CMB_Sorghum'!$A9,Exch_regions1),MATCH('Total Basket CMB_Sorghum'!MN$1,exch_month20,0))</f>
        <v>234.6</v>
      </c>
      <c r="MP9" s="7">
        <v>2342300</v>
      </c>
      <c r="MQ9" s="7">
        <f>MP9/INDEX(exchange_rates18,MATCH('Total Basket CMB_Sorghum'!$A9,Exch_regions1),MATCH('Total Basket CMB_Sorghum'!MP$1,exch_month21,0))</f>
        <v>220.97169811320754</v>
      </c>
      <c r="MR9" s="7">
        <v>2150062.5</v>
      </c>
      <c r="MS9" s="7">
        <f>MR9/INDEX(exchange_rates19,MATCH('Total Basket CMB_Sorghum'!$A9,Exch_regions1),MATCH('Total Basket CMB_Sorghum'!MR$1,exch_month22,0))</f>
        <v>200.94042056074767</v>
      </c>
      <c r="MT9" s="40">
        <f t="shared" si="106"/>
        <v>1670160</v>
      </c>
      <c r="MU9" s="40">
        <f t="shared" si="107"/>
        <v>189.44113255300709</v>
      </c>
    </row>
    <row r="10" spans="1:359" ht="13.5" customHeight="1" x14ac:dyDescent="0.25">
      <c r="A10" s="14" t="s">
        <v>6</v>
      </c>
      <c r="B10" s="7">
        <v>764537.5</v>
      </c>
      <c r="C10" s="7">
        <f t="shared" si="105"/>
        <v>135.91777777777779</v>
      </c>
      <c r="D10" s="7">
        <v>858612.5</v>
      </c>
      <c r="E10" s="7">
        <f t="shared" si="0"/>
        <v>156.46697038724375</v>
      </c>
      <c r="F10" s="7">
        <v>834281.25</v>
      </c>
      <c r="G10" s="7">
        <f t="shared" si="1"/>
        <v>161.99635922330097</v>
      </c>
      <c r="H10" s="7">
        <v>871881.25</v>
      </c>
      <c r="I10" s="7">
        <f t="shared" si="2"/>
        <v>145.31354166666668</v>
      </c>
      <c r="J10" s="7">
        <v>874097</v>
      </c>
      <c r="K10" s="7">
        <f t="shared" si="3"/>
        <v>142.70971428571428</v>
      </c>
      <c r="L10" s="7">
        <v>826041.25</v>
      </c>
      <c r="M10" s="7">
        <f t="shared" si="4"/>
        <v>138.24958158995815</v>
      </c>
      <c r="N10" s="7">
        <v>835575</v>
      </c>
      <c r="O10" s="7">
        <f t="shared" si="5"/>
        <v>138.68464730290455</v>
      </c>
      <c r="P10" s="7">
        <v>903877.5</v>
      </c>
      <c r="Q10" s="7">
        <f t="shared" si="6"/>
        <v>154.83982869379014</v>
      </c>
      <c r="R10" s="7">
        <v>896335.625</v>
      </c>
      <c r="S10" s="7">
        <f t="shared" si="7"/>
        <v>153.21976495726497</v>
      </c>
      <c r="T10" s="7">
        <v>915412.5</v>
      </c>
      <c r="U10" s="7">
        <f t="shared" si="8"/>
        <v>161.30616740088107</v>
      </c>
      <c r="V10" s="7">
        <v>898810</v>
      </c>
      <c r="W10" s="7">
        <f t="shared" si="9"/>
        <v>157.6859649122807</v>
      </c>
      <c r="X10" s="7">
        <v>880004.5</v>
      </c>
      <c r="Y10" s="7">
        <f t="shared" si="10"/>
        <v>154.7396694214876</v>
      </c>
      <c r="Z10" s="15">
        <v>816727.5</v>
      </c>
      <c r="AA10" s="7">
        <f t="shared" si="11"/>
        <v>141.73145336225596</v>
      </c>
      <c r="AB10" s="7">
        <v>826712.5</v>
      </c>
      <c r="AC10" s="7">
        <f t="shared" si="12"/>
        <v>137.78541666666666</v>
      </c>
      <c r="AD10" s="7">
        <v>824782</v>
      </c>
      <c r="AE10" s="7">
        <f t="shared" si="13"/>
        <v>132.22957915831662</v>
      </c>
      <c r="AF10" s="7">
        <v>859500</v>
      </c>
      <c r="AG10" s="7">
        <f t="shared" si="14"/>
        <v>132.23076923076923</v>
      </c>
      <c r="AH10" s="7">
        <v>902325</v>
      </c>
      <c r="AI10" s="7">
        <f t="shared" si="15"/>
        <v>136.71590909090909</v>
      </c>
      <c r="AJ10" s="7">
        <v>919836.25</v>
      </c>
      <c r="AK10" s="7">
        <f t="shared" si="16"/>
        <v>139.36912878787879</v>
      </c>
      <c r="AL10" s="7">
        <v>955537.5</v>
      </c>
      <c r="AM10" s="7">
        <f t="shared" si="17"/>
        <v>146.1625239005736</v>
      </c>
      <c r="AN10" s="7">
        <v>962328.125</v>
      </c>
      <c r="AO10" s="7">
        <f t="shared" si="18"/>
        <v>148.33574181117532</v>
      </c>
      <c r="AP10" s="7">
        <v>932703.125</v>
      </c>
      <c r="AQ10" s="7">
        <f t="shared" si="19"/>
        <v>148.3424453280318</v>
      </c>
      <c r="AR10" s="7">
        <v>936245</v>
      </c>
      <c r="AS10" s="7">
        <f t="shared" si="20"/>
        <v>149.20239043824702</v>
      </c>
      <c r="AT10" s="7">
        <v>903998.75</v>
      </c>
      <c r="AU10" s="7">
        <f t="shared" si="21"/>
        <v>143.20772277227724</v>
      </c>
      <c r="AV10" s="7">
        <v>936375</v>
      </c>
      <c r="AW10" s="7">
        <f t="shared" si="22"/>
        <v>140.28089887640451</v>
      </c>
      <c r="AX10" s="7">
        <v>937918.75</v>
      </c>
      <c r="AY10" s="7">
        <f t="shared" si="23"/>
        <v>140.24953271028036</v>
      </c>
      <c r="AZ10" s="7">
        <v>931612.5</v>
      </c>
      <c r="BA10" s="7">
        <f t="shared" si="24"/>
        <v>139.30654205607476</v>
      </c>
      <c r="BB10" s="7">
        <v>930475</v>
      </c>
      <c r="BC10" s="7">
        <f t="shared" si="25"/>
        <v>135.83576642335765</v>
      </c>
      <c r="BD10" s="7">
        <v>812450</v>
      </c>
      <c r="BE10" s="7">
        <f t="shared" si="26"/>
        <v>118.60583941605839</v>
      </c>
      <c r="BF10" s="7">
        <v>817437.5</v>
      </c>
      <c r="BG10" s="7">
        <f t="shared" si="27"/>
        <v>116.77678571428571</v>
      </c>
      <c r="BH10" s="7">
        <v>820662.5</v>
      </c>
      <c r="BI10" s="7">
        <f t="shared" si="28"/>
        <v>123.87358490566038</v>
      </c>
      <c r="BJ10" s="7">
        <v>824587.5</v>
      </c>
      <c r="BK10" s="7">
        <f t="shared" si="29"/>
        <v>124.9375</v>
      </c>
      <c r="BL10" s="7">
        <v>843837.5</v>
      </c>
      <c r="BM10" s="7">
        <f t="shared" si="30"/>
        <v>128.83015267175571</v>
      </c>
      <c r="BN10" s="7">
        <v>824695</v>
      </c>
      <c r="BO10" s="7">
        <f t="shared" si="31"/>
        <v>127.66176470588235</v>
      </c>
      <c r="BP10" s="7">
        <v>827137.5</v>
      </c>
      <c r="BQ10" s="7">
        <f t="shared" si="32"/>
        <v>127.49710982658959</v>
      </c>
      <c r="BR10" s="7">
        <v>839692.25</v>
      </c>
      <c r="BS10" s="7">
        <f t="shared" si="33"/>
        <v>128.19729007633589</v>
      </c>
      <c r="BT10" s="7">
        <v>853697.5</v>
      </c>
      <c r="BU10" s="7">
        <f t="shared" si="34"/>
        <v>129.15242057488655</v>
      </c>
      <c r="BV10" s="7">
        <v>857450</v>
      </c>
      <c r="BW10" s="7">
        <f t="shared" si="35"/>
        <v>128.93984962406014</v>
      </c>
      <c r="BX10" s="7">
        <v>882800</v>
      </c>
      <c r="BY10" s="7">
        <f t="shared" si="36"/>
        <v>126.11428571428571</v>
      </c>
      <c r="BZ10" s="7">
        <v>869194</v>
      </c>
      <c r="CA10" s="7">
        <f t="shared" si="37"/>
        <v>124.17057142857144</v>
      </c>
      <c r="CB10" s="7">
        <v>844380</v>
      </c>
      <c r="CC10" s="7">
        <f t="shared" si="38"/>
        <v>120.62571428571428</v>
      </c>
      <c r="CD10" s="7">
        <v>852031</v>
      </c>
      <c r="CE10" s="7">
        <f t="shared" si="39"/>
        <v>121.71871428571428</v>
      </c>
      <c r="CF10" s="7">
        <v>850030</v>
      </c>
      <c r="CG10" s="7">
        <f t="shared" si="40"/>
        <v>121.43285714285715</v>
      </c>
      <c r="CH10" s="7">
        <v>863280</v>
      </c>
      <c r="CI10" s="7">
        <f t="shared" si="41"/>
        <v>127.89333333333333</v>
      </c>
      <c r="CJ10" s="7">
        <v>854530</v>
      </c>
      <c r="CK10" s="7">
        <f t="shared" si="42"/>
        <v>126.59703703703704</v>
      </c>
      <c r="CL10" s="7">
        <v>893155</v>
      </c>
      <c r="CM10" s="7">
        <f t="shared" si="43"/>
        <v>132.31925925925927</v>
      </c>
      <c r="CN10" s="7">
        <v>890942.5</v>
      </c>
      <c r="CO10" s="7">
        <f t="shared" si="44"/>
        <v>129.59163636363635</v>
      </c>
      <c r="CP10" s="7">
        <v>893422.5</v>
      </c>
      <c r="CQ10" s="7">
        <f t="shared" si="45"/>
        <v>129.95236363636363</v>
      </c>
      <c r="CR10" s="7">
        <v>888025</v>
      </c>
      <c r="CS10" s="7">
        <f t="shared" si="46"/>
        <v>128.60608254887762</v>
      </c>
      <c r="CT10" s="7">
        <v>887635</v>
      </c>
      <c r="CU10" s="7">
        <f t="shared" si="47"/>
        <v>128.64275362318841</v>
      </c>
      <c r="CV10" s="7">
        <v>907110</v>
      </c>
      <c r="CW10" s="7">
        <f t="shared" si="48"/>
        <v>131.46521739130435</v>
      </c>
      <c r="CX10" s="7">
        <v>921587.5</v>
      </c>
      <c r="CY10" s="7">
        <f t="shared" si="49"/>
        <v>131.65535714285716</v>
      </c>
      <c r="CZ10" s="7">
        <v>887850</v>
      </c>
      <c r="DA10" s="7">
        <f t="shared" si="50"/>
        <v>126.83571428571429</v>
      </c>
      <c r="DB10" s="7">
        <v>841262.5</v>
      </c>
      <c r="DC10" s="7">
        <f t="shared" si="51"/>
        <v>116.03620689655172</v>
      </c>
      <c r="DD10" s="7">
        <v>867962.5</v>
      </c>
      <c r="DE10" s="7">
        <f t="shared" si="52"/>
        <v>114.05551905387648</v>
      </c>
      <c r="DF10" s="7">
        <v>871862.5</v>
      </c>
      <c r="DG10" s="7">
        <f t="shared" si="53"/>
        <v>116.24833333333333</v>
      </c>
      <c r="DH10" s="7">
        <v>870112.5</v>
      </c>
      <c r="DI10" s="7">
        <f t="shared" si="54"/>
        <v>114.3380420499343</v>
      </c>
      <c r="DJ10" s="7">
        <v>891962.5</v>
      </c>
      <c r="DK10" s="7">
        <f t="shared" si="55"/>
        <v>118.92833333333333</v>
      </c>
      <c r="DL10" s="7">
        <v>959955</v>
      </c>
      <c r="DM10" s="7">
        <f t="shared" si="56"/>
        <v>127.994</v>
      </c>
      <c r="DN10" s="7">
        <v>1000756.25</v>
      </c>
      <c r="DO10" s="7">
        <f t="shared" si="57"/>
        <v>133.43416666666667</v>
      </c>
      <c r="DP10" s="7">
        <v>997456.25</v>
      </c>
      <c r="DQ10" s="7">
        <f t="shared" si="58"/>
        <v>130.173735725938</v>
      </c>
      <c r="DR10" s="7">
        <v>1003537.5</v>
      </c>
      <c r="DS10" s="7">
        <f t="shared" si="59"/>
        <v>148.12361623616235</v>
      </c>
      <c r="DT10" s="7">
        <v>981487.5</v>
      </c>
      <c r="DU10" s="7">
        <f t="shared" si="60"/>
        <v>133.53571428571428</v>
      </c>
      <c r="DV10" s="7">
        <v>974187.5</v>
      </c>
      <c r="DW10" s="7">
        <f t="shared" si="61"/>
        <v>130.98319327731093</v>
      </c>
      <c r="DX10" s="7">
        <v>989325</v>
      </c>
      <c r="DY10" s="7">
        <f t="shared" si="62"/>
        <v>133.69256756756758</v>
      </c>
      <c r="DZ10" s="7">
        <v>960475</v>
      </c>
      <c r="EA10" s="7">
        <f t="shared" si="63"/>
        <v>129.79391891891891</v>
      </c>
      <c r="EB10" s="7">
        <v>954915</v>
      </c>
      <c r="EC10" s="7">
        <f t="shared" si="64"/>
        <v>129.04256756756757</v>
      </c>
      <c r="ED10" s="7">
        <v>992693.5</v>
      </c>
      <c r="EE10" s="7">
        <f t="shared" si="65"/>
        <v>131.48258278145695</v>
      </c>
      <c r="EF10" s="7">
        <v>1024000</v>
      </c>
      <c r="EG10" s="7">
        <f t="shared" si="66"/>
        <v>136.53333333333333</v>
      </c>
      <c r="EH10" s="7">
        <v>1016878.75</v>
      </c>
      <c r="EI10" s="7">
        <f t="shared" si="67"/>
        <v>135.58383333333333</v>
      </c>
      <c r="EJ10" s="7">
        <v>982497.5</v>
      </c>
      <c r="EK10" s="7">
        <f t="shared" si="68"/>
        <v>130.99966666666666</v>
      </c>
      <c r="EL10" s="7">
        <v>986827.5</v>
      </c>
      <c r="EM10" s="7">
        <f t="shared" si="69"/>
        <v>131.577</v>
      </c>
      <c r="EN10" s="7">
        <v>1072265</v>
      </c>
      <c r="EO10" s="7">
        <f t="shared" si="70"/>
        <v>132.27225066304817</v>
      </c>
      <c r="EP10" s="7">
        <v>1069581.25</v>
      </c>
      <c r="EQ10" s="7">
        <f t="shared" si="71"/>
        <v>128.67142857142858</v>
      </c>
      <c r="ER10" s="7">
        <v>1081831.25</v>
      </c>
      <c r="ES10" s="7">
        <f t="shared" si="72"/>
        <v>140.49756493506493</v>
      </c>
      <c r="ET10" s="7">
        <v>915225</v>
      </c>
      <c r="EU10" s="7">
        <f t="shared" si="73"/>
        <v>114.403125</v>
      </c>
      <c r="EV10" s="7">
        <v>1152950</v>
      </c>
      <c r="EW10" s="7">
        <f t="shared" si="74"/>
        <v>136.64592592592592</v>
      </c>
      <c r="EX10" s="7">
        <v>1151587.5</v>
      </c>
      <c r="EY10" s="7">
        <f t="shared" si="75"/>
        <v>130.86221590909091</v>
      </c>
      <c r="EZ10" s="7">
        <v>1099862.5</v>
      </c>
      <c r="FA10" s="7">
        <f t="shared" si="76"/>
        <v>122.88966480446928</v>
      </c>
      <c r="FB10" s="7">
        <v>1113150</v>
      </c>
      <c r="FC10" s="7">
        <f t="shared" si="77"/>
        <v>120.01617250673854</v>
      </c>
      <c r="FD10" s="7">
        <v>1145875</v>
      </c>
      <c r="FE10" s="7">
        <f t="shared" si="78"/>
        <v>117.52564102564102</v>
      </c>
      <c r="FF10" s="7">
        <v>1155875</v>
      </c>
      <c r="FG10" s="7">
        <f t="shared" si="79"/>
        <v>115.58750000000001</v>
      </c>
      <c r="FH10" s="7">
        <v>1120250</v>
      </c>
      <c r="FI10" s="7">
        <f t="shared" si="80"/>
        <v>112.02500000000001</v>
      </c>
      <c r="FJ10" s="7">
        <v>1128012.5</v>
      </c>
      <c r="FK10" s="7">
        <f t="shared" si="81"/>
        <v>112.24004975124379</v>
      </c>
      <c r="FL10" s="7">
        <v>1130325</v>
      </c>
      <c r="FM10" s="7">
        <f t="shared" si="82"/>
        <v>113.0325</v>
      </c>
      <c r="FN10" s="7">
        <v>1125325</v>
      </c>
      <c r="FO10" s="7">
        <f t="shared" si="83"/>
        <v>112.5325</v>
      </c>
      <c r="FP10" s="7">
        <v>1125880</v>
      </c>
      <c r="FQ10" s="7">
        <f t="shared" si="84"/>
        <v>109.30873786407767</v>
      </c>
      <c r="FR10" s="7">
        <v>1130242.5</v>
      </c>
      <c r="FS10" s="7">
        <f t="shared" si="85"/>
        <v>109.20217391304348</v>
      </c>
      <c r="FT10" s="7">
        <v>1132187.5</v>
      </c>
      <c r="FU10" s="7">
        <f t="shared" si="86"/>
        <v>109.39009661835749</v>
      </c>
      <c r="FV10" s="7">
        <v>1122762.5</v>
      </c>
      <c r="FW10" s="7">
        <f t="shared" si="87"/>
        <v>113.41035353535354</v>
      </c>
      <c r="FX10" s="7">
        <v>1106937.5</v>
      </c>
      <c r="FY10" s="7">
        <f t="shared" si="88"/>
        <v>111.81186868686869</v>
      </c>
      <c r="FZ10" s="7">
        <v>1130813.5</v>
      </c>
      <c r="GA10" s="7">
        <f t="shared" si="89"/>
        <v>111.96173267326732</v>
      </c>
      <c r="GB10" s="7">
        <v>1124662.5</v>
      </c>
      <c r="GC10" s="7">
        <f t="shared" si="90"/>
        <v>112.46625</v>
      </c>
      <c r="GD10" s="7">
        <v>1115437.5</v>
      </c>
      <c r="GE10" s="7">
        <f t="shared" si="91"/>
        <v>111.54375</v>
      </c>
      <c r="GF10" s="7">
        <v>1118712.5</v>
      </c>
      <c r="GG10" s="7">
        <f t="shared" si="92"/>
        <v>111.87125</v>
      </c>
      <c r="GH10" s="7">
        <v>1112662.5</v>
      </c>
      <c r="GI10" s="7">
        <f t="shared" si="93"/>
        <v>111.26625</v>
      </c>
      <c r="GJ10" s="7">
        <v>1144912.5</v>
      </c>
      <c r="GK10" s="7">
        <f t="shared" si="94"/>
        <v>115.64772727272727</v>
      </c>
      <c r="GL10" s="7">
        <v>1175162.5</v>
      </c>
      <c r="GM10" s="7">
        <f t="shared" si="95"/>
        <v>117.51625</v>
      </c>
      <c r="GN10" s="7">
        <v>1082687.5</v>
      </c>
      <c r="GO10" s="7">
        <f t="shared" si="96"/>
        <v>110.47831632653062</v>
      </c>
      <c r="GP10" s="7">
        <v>1181125</v>
      </c>
      <c r="GQ10" s="7">
        <f t="shared" si="97"/>
        <v>126.32352941176471</v>
      </c>
      <c r="GR10" s="7">
        <v>1126000</v>
      </c>
      <c r="GS10" s="7">
        <f t="shared" si="98"/>
        <v>132.47058823529412</v>
      </c>
      <c r="GT10" s="7">
        <v>1087925</v>
      </c>
      <c r="GU10" s="7">
        <f t="shared" si="99"/>
        <v>130.68168168168168</v>
      </c>
      <c r="GV10" s="7">
        <v>1094468.75</v>
      </c>
      <c r="GW10" s="7">
        <f t="shared" si="100"/>
        <v>129.52292899408283</v>
      </c>
      <c r="GX10" s="7">
        <v>1084100</v>
      </c>
      <c r="GY10" s="7">
        <f t="shared" si="100"/>
        <v>129.75463794135248</v>
      </c>
      <c r="GZ10" s="7">
        <v>1110475</v>
      </c>
      <c r="HA10" s="7">
        <f t="shared" si="100"/>
        <v>131.80712166172106</v>
      </c>
      <c r="HB10" s="7">
        <v>1138375</v>
      </c>
      <c r="HC10" s="7">
        <f t="shared" si="100"/>
        <v>135.52083333333334</v>
      </c>
      <c r="HD10" s="7">
        <v>1097046.875</v>
      </c>
      <c r="HE10" s="7">
        <f t="shared" si="100"/>
        <v>120.55460164835165</v>
      </c>
      <c r="HF10" s="7">
        <v>1086953.125</v>
      </c>
      <c r="HG10" s="7">
        <f t="shared" si="100"/>
        <v>129.16852346999406</v>
      </c>
      <c r="HH10" s="7">
        <v>1137993.75</v>
      </c>
      <c r="HI10" s="7">
        <f t="shared" si="100"/>
        <v>132.52518341679283</v>
      </c>
      <c r="HJ10" s="7">
        <v>1115875</v>
      </c>
      <c r="HK10" s="7">
        <f t="shared" si="100"/>
        <v>132.05621301775147</v>
      </c>
      <c r="HL10" s="7">
        <v>1069750</v>
      </c>
      <c r="HM10" s="7">
        <f t="shared" si="100"/>
        <v>125.85294117647059</v>
      </c>
      <c r="HN10" s="7">
        <v>1045312.5</v>
      </c>
      <c r="HO10" s="7">
        <f t="shared" si="100"/>
        <v>123.92560758743332</v>
      </c>
      <c r="HP10" s="7">
        <v>1089556.25</v>
      </c>
      <c r="HQ10" s="7">
        <f t="shared" si="100"/>
        <v>128.95682921055746</v>
      </c>
      <c r="HR10" s="7">
        <v>1117228.125</v>
      </c>
      <c r="HS10" s="7">
        <f t="shared" si="100"/>
        <v>133.59977578475338</v>
      </c>
      <c r="HT10" s="7">
        <v>1108753.75</v>
      </c>
      <c r="HU10" s="7">
        <f t="shared" si="100"/>
        <v>130.50303083804144</v>
      </c>
      <c r="HV10" s="7">
        <v>1126361.375</v>
      </c>
      <c r="HW10" s="7">
        <f t="shared" si="100"/>
        <v>132.51310294117647</v>
      </c>
      <c r="HX10" s="7">
        <v>1092837.5</v>
      </c>
      <c r="HY10" s="7">
        <f t="shared" si="108"/>
        <v>128.56911764705882</v>
      </c>
      <c r="HZ10" s="7">
        <v>1096546.875</v>
      </c>
      <c r="IA10" s="7">
        <f t="shared" si="101"/>
        <v>129.00551470588235</v>
      </c>
      <c r="IB10" s="7">
        <v>1115515.625</v>
      </c>
      <c r="IC10" s="7">
        <f t="shared" si="101"/>
        <v>131.23713235294119</v>
      </c>
      <c r="ID10" s="7">
        <v>1102750</v>
      </c>
      <c r="IE10" s="7">
        <f t="shared" si="101"/>
        <v>128.9766081871345</v>
      </c>
      <c r="IF10" s="7">
        <v>1057018.75</v>
      </c>
      <c r="IG10" s="7">
        <f t="shared" si="101"/>
        <v>124.35514705882353</v>
      </c>
      <c r="IH10" s="7">
        <v>1056325.75</v>
      </c>
      <c r="II10" s="7">
        <f t="shared" si="101"/>
        <v>123.78575613757543</v>
      </c>
      <c r="IJ10" s="7">
        <v>1079218.125</v>
      </c>
      <c r="IK10" s="7">
        <f t="shared" si="101"/>
        <v>126.96683823529412</v>
      </c>
      <c r="IL10" s="7">
        <v>1080202.5</v>
      </c>
      <c r="IM10" s="7">
        <f t="shared" si="101"/>
        <v>127.08264705882353</v>
      </c>
      <c r="IN10" s="7">
        <v>1084718.75</v>
      </c>
      <c r="IO10" s="7">
        <f t="shared" si="101"/>
        <v>127.61397058823529</v>
      </c>
      <c r="IP10" s="7">
        <v>1091625</v>
      </c>
      <c r="IQ10" s="7">
        <f t="shared" si="101"/>
        <v>128.4264705882353</v>
      </c>
      <c r="IR10" s="7">
        <v>1093703.125</v>
      </c>
      <c r="IS10" s="7">
        <f t="shared" si="101"/>
        <v>129.4323224852071</v>
      </c>
      <c r="IT10" s="7">
        <v>1096578.125</v>
      </c>
      <c r="IU10" s="7">
        <f t="shared" si="101"/>
        <v>128.63086510263929</v>
      </c>
      <c r="IV10" s="34">
        <v>1103637.5</v>
      </c>
      <c r="IW10" s="7">
        <f t="shared" si="101"/>
        <v>129.08040935672514</v>
      </c>
      <c r="IX10" s="7">
        <v>1103000</v>
      </c>
      <c r="IY10" s="7">
        <f t="shared" si="101"/>
        <v>129.00584795321637</v>
      </c>
      <c r="IZ10" s="7">
        <v>1122250</v>
      </c>
      <c r="JA10" s="7">
        <f t="shared" si="101"/>
        <v>131.25730994152048</v>
      </c>
      <c r="JB10" s="7">
        <v>1110587.5</v>
      </c>
      <c r="JC10" s="7">
        <f t="shared" si="109"/>
        <v>130.65735294117647</v>
      </c>
      <c r="JD10" s="7">
        <v>1133109.375</v>
      </c>
      <c r="JE10" s="7">
        <f t="shared" si="102"/>
        <v>133.30698529411765</v>
      </c>
      <c r="JF10" s="7">
        <v>1339375</v>
      </c>
      <c r="JG10" s="7">
        <f t="shared" si="102"/>
        <v>157.38836662749705</v>
      </c>
      <c r="JH10" s="7">
        <v>1147718.75</v>
      </c>
      <c r="JI10" s="7">
        <f t="shared" si="102"/>
        <v>134.23611111111111</v>
      </c>
      <c r="JJ10" s="7">
        <v>1182912.5</v>
      </c>
      <c r="JK10" s="7">
        <f t="shared" si="102"/>
        <v>139.16617647058823</v>
      </c>
      <c r="JL10" s="7">
        <v>1199700</v>
      </c>
      <c r="JM10" s="7">
        <f t="shared" si="102"/>
        <v>141.14117647058825</v>
      </c>
      <c r="JN10" s="7">
        <v>1196947.5</v>
      </c>
      <c r="JO10" s="7">
        <f t="shared" si="102"/>
        <v>140.81735294117647</v>
      </c>
      <c r="JP10" s="7">
        <v>1302320</v>
      </c>
      <c r="JQ10" s="7">
        <f t="shared" si="102"/>
        <v>153.21411764705883</v>
      </c>
      <c r="JR10" s="7">
        <v>1215390.625</v>
      </c>
      <c r="JS10" s="7">
        <f t="shared" si="102"/>
        <v>142.98713235294119</v>
      </c>
      <c r="JT10" s="7">
        <v>1457875</v>
      </c>
      <c r="JU10" s="7">
        <f t="shared" si="102"/>
        <v>171.51470588235293</v>
      </c>
      <c r="JV10" s="7">
        <v>1243125</v>
      </c>
      <c r="JW10" s="7">
        <f t="shared" si="102"/>
        <v>145.39473684210526</v>
      </c>
      <c r="JX10" s="7">
        <v>1454275</v>
      </c>
      <c r="JY10" s="7">
        <f t="shared" si="102"/>
        <v>169.49592074592076</v>
      </c>
      <c r="JZ10" s="7">
        <v>1454275</v>
      </c>
      <c r="KA10" s="7">
        <f t="shared" si="102"/>
        <v>170.09064327485379</v>
      </c>
      <c r="KB10" s="7">
        <v>1432312.5</v>
      </c>
      <c r="KC10" s="7">
        <f t="shared" si="102"/>
        <v>167.27737226277372</v>
      </c>
      <c r="KD10" s="7">
        <v>1448603.5</v>
      </c>
      <c r="KE10" s="7">
        <f t="shared" si="102"/>
        <v>169.42730994152046</v>
      </c>
      <c r="KF10" s="7">
        <v>1517250</v>
      </c>
      <c r="KG10" s="7">
        <f t="shared" si="110"/>
        <v>177.29025473241413</v>
      </c>
      <c r="KH10" s="7">
        <v>1548218.75</v>
      </c>
      <c r="KI10" s="7">
        <f t="shared" si="103"/>
        <v>180.69779995331467</v>
      </c>
      <c r="KJ10" s="7">
        <v>1605062.5</v>
      </c>
      <c r="KK10" s="7">
        <f t="shared" si="103"/>
        <v>186.74374636416522</v>
      </c>
      <c r="KL10" s="7">
        <v>1540875</v>
      </c>
      <c r="KM10" s="7">
        <f t="shared" si="103"/>
        <v>178.135838150289</v>
      </c>
      <c r="KN10" s="7">
        <v>1608125</v>
      </c>
      <c r="KO10" s="7">
        <f t="shared" si="103"/>
        <v>187.05653134814469</v>
      </c>
      <c r="KP10" s="7">
        <v>1630750</v>
      </c>
      <c r="KQ10" s="7">
        <f t="shared" si="103"/>
        <v>188.52601156069363</v>
      </c>
      <c r="KR10" s="7">
        <v>1729750</v>
      </c>
      <c r="KS10" s="7">
        <f t="shared" si="103"/>
        <v>200.27208521477365</v>
      </c>
      <c r="KT10" s="7">
        <v>1693625</v>
      </c>
      <c r="KU10" s="7">
        <f t="shared" si="103"/>
        <v>194.96086105675147</v>
      </c>
      <c r="KV10" s="7">
        <v>1804875</v>
      </c>
      <c r="KW10" s="7">
        <f t="shared" si="103"/>
        <v>205.09943181818181</v>
      </c>
      <c r="KX10" s="7">
        <v>1746187.5</v>
      </c>
      <c r="KY10" s="7">
        <f t="shared" si="103"/>
        <v>199.56428571428572</v>
      </c>
      <c r="KZ10" s="7">
        <v>1677137.5</v>
      </c>
      <c r="LA10" s="7">
        <f t="shared" si="103"/>
        <v>192.77442528735631</v>
      </c>
      <c r="LB10" s="7">
        <v>1677275</v>
      </c>
      <c r="LC10" s="7">
        <f t="shared" si="103"/>
        <v>192.79022988505747</v>
      </c>
      <c r="LD10" s="7">
        <v>1724118.75</v>
      </c>
      <c r="LE10" s="7">
        <f t="shared" si="103"/>
        <v>198.17456896551724</v>
      </c>
      <c r="LF10" s="7">
        <v>1740062.5</v>
      </c>
      <c r="LG10" s="7">
        <f t="shared" si="104"/>
        <v>195.11801973536669</v>
      </c>
      <c r="LH10" s="7">
        <v>1704075</v>
      </c>
      <c r="LI10" s="7">
        <f>LH10/INDEX(Exch_Rate_Data1,MATCH('Total Basket CMB_Sorghum'!$A10,Exch_regions1),MATCH('Total Basket CMB_Sorghum'!LH$1,exch_month4,0))</f>
        <v>191.46910112359549</v>
      </c>
      <c r="LJ10" s="7">
        <v>1747700</v>
      </c>
      <c r="LK10" s="7">
        <f>LJ10/INDEX(exch_Rate_Data2,MATCH('Total Basket CMB_Sorghum'!$A10,Exch_regions1),MATCH('Total Basket CMB_Sorghum'!LJ$1,exch_month5,0))</f>
        <v>195.82072829131653</v>
      </c>
      <c r="LL10" s="7">
        <v>1727375</v>
      </c>
      <c r="LM10" s="7">
        <f>LL10/INDEX(exch_Rate_Data3,MATCH('Total Basket CMB_Sorghum'!$A10,Exch_regions1),MATCH('Total Basket CMB_Sorghum'!LL$1,exch_month6,0))</f>
        <v>195.18361581920905</v>
      </c>
      <c r="LN10" s="7">
        <v>1736225</v>
      </c>
      <c r="LO10" s="7">
        <f>LN10/INDEX(Exchange_rate4,MATCH('Total Basket CMB_Sorghum'!$A10,Exch_regions1),MATCH('Total Basket CMB_Sorghum'!LN$1,exch_month7,0))</f>
        <v>194.31729155008395</v>
      </c>
      <c r="LP10" s="7">
        <v>1721250</v>
      </c>
      <c r="LQ10" s="7">
        <f>LP10/INDEX(Exchange_rate5,MATCH('Total Basket CMB_Sorghum'!$A10,Exch_regions1),MATCH('Total Basket CMB_Sorghum'!LP$1,exch_month8,0))</f>
        <v>181.66226912928761</v>
      </c>
      <c r="LR10" s="7">
        <v>1818287.5</v>
      </c>
      <c r="LS10" s="7">
        <f>LR10/INDEX(Exchange_rate6,MATCH('Total Basket CMB_Sorghum'!$A10,Exch_regions1),MATCH('Total Basket CMB_Sorghum'!LR$1,exch_month9,0))</f>
        <v>187.83961776859505</v>
      </c>
      <c r="LT10" s="7">
        <v>1802443.75</v>
      </c>
      <c r="LU10" s="7">
        <f>LT10/INDEX(Exchange_rate7,MATCH('Total Basket CMB_Sorghum'!$A10,Exch_regions1),MATCH('Total Basket CMB_Sorghum'!LT$1,exch_month10,0))</f>
        <v>176.92699386503068</v>
      </c>
      <c r="LV10" s="7">
        <v>1818890.625</v>
      </c>
      <c r="LW10" s="7">
        <f>LV10/INDEX(exchange_rates8,MATCH('Total Basket CMB_Sorghum'!$A10,Exch_regions1),MATCH('Total Basket CMB_Sorghum'!LV$1,exch_month11,0))</f>
        <v>179.86557478368357</v>
      </c>
      <c r="LX10" s="7">
        <v>1809675</v>
      </c>
      <c r="LY10" s="7">
        <f>LX10/INDEX(exchange_rates9,MATCH('Total Basket CMB_Sorghum'!$A10,Exch_regions1),MATCH('Total Basket CMB_Sorghum'!LX$1,exch_month12,0))</f>
        <v>180.9675</v>
      </c>
      <c r="LZ10" s="7">
        <v>1831198.9583333333</v>
      </c>
      <c r="MA10" s="7">
        <f>LZ10/INDEX(exchange_rates10,MATCH('Total Basket CMB_Sorghum'!$A10,Exch_regions1),MATCH('Total Basket CMB_Sorghum'!LZ$1,exch_month13,0))</f>
        <v>182.20885157545604</v>
      </c>
      <c r="MB10" s="7">
        <v>1830044.75</v>
      </c>
      <c r="MC10" s="7">
        <f>MB10/INDEX(exchange_rates11,MATCH('Total Basket CMB_Sorghum'!$A10,Exch_regions1),MATCH('Total Basket CMB_Sorghum'!MB$1,exch_month14,0))</f>
        <v>183.48152697012233</v>
      </c>
      <c r="MD10" s="7">
        <v>1674125</v>
      </c>
      <c r="ME10" s="7">
        <f>MD10/INDEX(exchange_rates12,MATCH('Total Basket CMB_Sorghum'!$A10,Exch_regions1),MATCH('Total Basket CMB_Sorghum'!MD$1,exch_month15,0))</f>
        <v>167.41249999999999</v>
      </c>
      <c r="MF10" s="7">
        <v>1709500</v>
      </c>
      <c r="MG10" s="7">
        <f>MF10/INDEX(exchange_rates13,MATCH('Total Basket CMB_Sorghum'!$A10,Exch_regions1),MATCH('Total Basket CMB_Sorghum'!MF$1,exch_month16,0))</f>
        <v>164.77108433734941</v>
      </c>
      <c r="MH10" s="7">
        <v>1693062.5</v>
      </c>
      <c r="MI10" s="7">
        <f>MH10/INDEX(exchange_rates14,MATCH('Total Basket CMB_Sorghum'!$A10,Exch_regions1),MATCH('Total Basket CMB_Sorghum'!MH$1,exch_month17,0))</f>
        <v>163.38359469240049</v>
      </c>
      <c r="MJ10" s="7">
        <v>1731875</v>
      </c>
      <c r="MK10" s="7">
        <f>MJ10/INDEX(exchange_rates15,MATCH('Total Basket CMB_Sorghum'!$A10,Exch_regions1),MATCH('Total Basket CMB_Sorghum'!MJ$1,exch_month18,0))</f>
        <v>164.9404761904762</v>
      </c>
      <c r="ML10" s="7">
        <v>1791900</v>
      </c>
      <c r="MM10" s="7">
        <f>ML10/INDEX(exchange_rates16,MATCH('Total Basket CMB_Sorghum'!$A10,Exch_regions1),MATCH('Total Basket CMB_Sorghum'!ML$1,exch_month19,0))</f>
        <v>176.97777777777779</v>
      </c>
      <c r="MN10" s="7">
        <v>1809562.5</v>
      </c>
      <c r="MO10" s="7">
        <f>MN10/INDEX(exchange_rates17,MATCH('Total Basket CMB_Sorghum'!$A10,Exch_regions1),MATCH('Total Basket CMB_Sorghum'!MN$1,exch_month20,0))</f>
        <v>180.95625000000001</v>
      </c>
      <c r="MP10" s="7">
        <v>1813375</v>
      </c>
      <c r="MQ10" s="7">
        <f>MP10/INDEX(exchange_rates18,MATCH('Total Basket CMB_Sorghum'!$A10,Exch_regions1),MATCH('Total Basket CMB_Sorghum'!MP$1,exch_month21,0))</f>
        <v>181.33750000000001</v>
      </c>
      <c r="MR10" s="7">
        <v>1836625</v>
      </c>
      <c r="MS10" s="7">
        <f>MR10/INDEX(exchange_rates19,MATCH('Total Basket CMB_Sorghum'!$A10,Exch_regions1),MATCH('Total Basket CMB_Sorghum'!MR$1,exch_month22,0))</f>
        <v>179.1829268292683</v>
      </c>
      <c r="MT10" s="40">
        <f t="shared" si="106"/>
        <v>1459871.875</v>
      </c>
      <c r="MU10" s="40">
        <f t="shared" si="107"/>
        <v>162.80335774471899</v>
      </c>
    </row>
    <row r="11" spans="1:359" ht="13.5" customHeight="1" x14ac:dyDescent="0.25">
      <c r="A11" s="14" t="s">
        <v>7</v>
      </c>
      <c r="B11" s="7">
        <v>991976.25</v>
      </c>
      <c r="C11" s="7">
        <f t="shared" si="105"/>
        <v>177.13861607142857</v>
      </c>
      <c r="D11" s="7">
        <v>955400</v>
      </c>
      <c r="E11" s="7">
        <f t="shared" si="0"/>
        <v>174.90160183066362</v>
      </c>
      <c r="F11" s="7">
        <v>1062383.75</v>
      </c>
      <c r="G11" s="7">
        <f t="shared" si="1"/>
        <v>203.81462829736211</v>
      </c>
      <c r="H11" s="7">
        <v>991856.25</v>
      </c>
      <c r="I11" s="7">
        <f t="shared" si="2"/>
        <v>163.60515463917525</v>
      </c>
      <c r="J11" s="7">
        <v>974121.875</v>
      </c>
      <c r="K11" s="7">
        <f t="shared" si="3"/>
        <v>157.26862689699709</v>
      </c>
      <c r="L11" s="7">
        <v>983431.25</v>
      </c>
      <c r="M11" s="7">
        <f t="shared" si="4"/>
        <v>165.2825630252101</v>
      </c>
      <c r="N11" s="7">
        <v>979218.75</v>
      </c>
      <c r="O11" s="7">
        <f t="shared" si="5"/>
        <v>167.74625267665954</v>
      </c>
      <c r="P11" s="7">
        <v>982056.25</v>
      </c>
      <c r="Q11" s="7">
        <f t="shared" si="6"/>
        <v>170.79239130434783</v>
      </c>
      <c r="R11" s="7">
        <v>1009385</v>
      </c>
      <c r="S11" s="7">
        <f t="shared" si="7"/>
        <v>178.25783664459161</v>
      </c>
      <c r="T11" s="7">
        <v>1002608.75</v>
      </c>
      <c r="U11" s="7">
        <f t="shared" si="8"/>
        <v>188.28333333333333</v>
      </c>
      <c r="V11" s="7">
        <v>1000621.25</v>
      </c>
      <c r="W11" s="7">
        <f t="shared" si="9"/>
        <v>174.96437314215771</v>
      </c>
      <c r="X11" s="7">
        <v>985240</v>
      </c>
      <c r="Y11" s="7">
        <f t="shared" si="10"/>
        <v>167.62909400255211</v>
      </c>
      <c r="Z11" s="15">
        <v>998203.125</v>
      </c>
      <c r="AA11" s="7">
        <f t="shared" si="11"/>
        <v>167.41352201257862</v>
      </c>
      <c r="AB11" s="7">
        <v>991906.25</v>
      </c>
      <c r="AC11" s="7">
        <f t="shared" si="12"/>
        <v>164.30449726685441</v>
      </c>
      <c r="AD11" s="7">
        <v>1010746.25</v>
      </c>
      <c r="AE11" s="7">
        <f t="shared" si="13"/>
        <v>162.13446422842478</v>
      </c>
      <c r="AF11" s="7">
        <v>1014367.5</v>
      </c>
      <c r="AG11" s="7">
        <f t="shared" si="14"/>
        <v>156.05653846153845</v>
      </c>
      <c r="AH11" s="7">
        <v>969002.5</v>
      </c>
      <c r="AI11" s="7">
        <f t="shared" si="15"/>
        <v>145.8462522576761</v>
      </c>
      <c r="AJ11" s="7">
        <v>957268</v>
      </c>
      <c r="AK11" s="7">
        <f t="shared" si="16"/>
        <v>143.14287850467289</v>
      </c>
      <c r="AL11" s="7">
        <v>999199.75</v>
      </c>
      <c r="AM11" s="7">
        <f t="shared" si="17"/>
        <v>152.25900952380951</v>
      </c>
      <c r="AN11" s="7">
        <v>957611.875</v>
      </c>
      <c r="AO11" s="7">
        <f t="shared" si="18"/>
        <v>145.3680265654649</v>
      </c>
      <c r="AP11" s="7">
        <v>961102.5</v>
      </c>
      <c r="AQ11" s="7">
        <f t="shared" si="19"/>
        <v>151.95296442687746</v>
      </c>
      <c r="AR11" s="7">
        <v>961867.5</v>
      </c>
      <c r="AS11" s="7">
        <f t="shared" si="20"/>
        <v>152.19422468354429</v>
      </c>
      <c r="AT11" s="7">
        <v>989877.5</v>
      </c>
      <c r="AU11" s="7">
        <f t="shared" si="21"/>
        <v>150.55171102661598</v>
      </c>
      <c r="AV11" s="7">
        <v>1008305</v>
      </c>
      <c r="AW11" s="7">
        <f t="shared" si="22"/>
        <v>152.48468809073725</v>
      </c>
      <c r="AX11" s="7">
        <v>1015617.5</v>
      </c>
      <c r="AY11" s="7">
        <f t="shared" si="23"/>
        <v>152.15243445692883</v>
      </c>
      <c r="AZ11" s="7">
        <v>1022361.25</v>
      </c>
      <c r="BA11" s="7">
        <f t="shared" si="24"/>
        <v>152.44333855215089</v>
      </c>
      <c r="BB11" s="7">
        <v>1055236.25</v>
      </c>
      <c r="BC11" s="7">
        <f t="shared" si="25"/>
        <v>152.93278985507246</v>
      </c>
      <c r="BD11" s="7">
        <v>1024517.5</v>
      </c>
      <c r="BE11" s="7">
        <f t="shared" si="26"/>
        <v>147.14793536804308</v>
      </c>
      <c r="BF11" s="7">
        <v>1006611.25</v>
      </c>
      <c r="BG11" s="7">
        <f t="shared" si="27"/>
        <v>146.68287795992714</v>
      </c>
      <c r="BH11" s="7">
        <v>983987.5</v>
      </c>
      <c r="BI11" s="7">
        <f t="shared" si="28"/>
        <v>143.12545454545455</v>
      </c>
      <c r="BJ11" s="7">
        <v>992852.5</v>
      </c>
      <c r="BK11" s="7">
        <f t="shared" si="29"/>
        <v>145.57954545454547</v>
      </c>
      <c r="BL11" s="7">
        <v>1007602.5</v>
      </c>
      <c r="BM11" s="7">
        <f t="shared" si="30"/>
        <v>148.99852125693161</v>
      </c>
      <c r="BN11" s="7">
        <v>1026162.5</v>
      </c>
      <c r="BO11" s="7">
        <f t="shared" si="31"/>
        <v>155.42029534267323</v>
      </c>
      <c r="BP11" s="7">
        <v>1028577.5</v>
      </c>
      <c r="BQ11" s="7">
        <f t="shared" si="32"/>
        <v>157.33499043977056</v>
      </c>
      <c r="BR11" s="7">
        <v>1099965</v>
      </c>
      <c r="BS11" s="7">
        <f t="shared" si="33"/>
        <v>167.29505703422052</v>
      </c>
      <c r="BT11" s="7">
        <v>1098127.5</v>
      </c>
      <c r="BU11" s="7">
        <f t="shared" si="34"/>
        <v>164.88400900900902</v>
      </c>
      <c r="BV11" s="7">
        <v>1184730</v>
      </c>
      <c r="BW11" s="7">
        <f t="shared" si="35"/>
        <v>172.95328467153286</v>
      </c>
      <c r="BX11" s="7">
        <v>1177617.5</v>
      </c>
      <c r="BY11" s="7">
        <f t="shared" si="36"/>
        <v>173.49797421731122</v>
      </c>
      <c r="BZ11" s="7">
        <v>1194162.5</v>
      </c>
      <c r="CA11" s="7">
        <f t="shared" si="37"/>
        <v>173.06702898550725</v>
      </c>
      <c r="CB11" s="7">
        <v>1176248.75</v>
      </c>
      <c r="CC11" s="7">
        <f t="shared" si="38"/>
        <v>170.47083333333333</v>
      </c>
      <c r="CD11" s="7">
        <v>1161140</v>
      </c>
      <c r="CE11" s="7">
        <f t="shared" si="39"/>
        <v>168.28115942028987</v>
      </c>
      <c r="CF11" s="7">
        <v>1124427.5</v>
      </c>
      <c r="CG11" s="7">
        <f t="shared" si="40"/>
        <v>162.96050724637681</v>
      </c>
      <c r="CH11" s="7">
        <v>1155508.75</v>
      </c>
      <c r="CI11" s="7">
        <f t="shared" si="41"/>
        <v>167.46503623188406</v>
      </c>
      <c r="CJ11" s="7">
        <v>1148252.5</v>
      </c>
      <c r="CK11" s="7">
        <f t="shared" si="42"/>
        <v>166.41340579710146</v>
      </c>
      <c r="CL11" s="7">
        <v>1117627.5</v>
      </c>
      <c r="CM11" s="7">
        <f t="shared" si="43"/>
        <v>161.97499999999999</v>
      </c>
      <c r="CN11" s="7">
        <v>1145315</v>
      </c>
      <c r="CO11" s="7">
        <f t="shared" si="44"/>
        <v>165.09045045045045</v>
      </c>
      <c r="CP11" s="7">
        <v>1152467.5</v>
      </c>
      <c r="CQ11" s="7">
        <f t="shared" si="45"/>
        <v>163.47056737588653</v>
      </c>
      <c r="CR11" s="7">
        <v>1009862.5</v>
      </c>
      <c r="CS11" s="7">
        <f t="shared" si="46"/>
        <v>144.06027104136948</v>
      </c>
      <c r="CT11" s="7">
        <v>1010605</v>
      </c>
      <c r="CU11" s="7">
        <f t="shared" si="47"/>
        <v>144.11479500891267</v>
      </c>
      <c r="CV11" s="7">
        <v>1021850</v>
      </c>
      <c r="CW11" s="7">
        <f t="shared" si="48"/>
        <v>143.92253521126761</v>
      </c>
      <c r="CX11" s="7">
        <v>1028542.5</v>
      </c>
      <c r="CY11" s="7">
        <f t="shared" si="49"/>
        <v>145.89255319148936</v>
      </c>
      <c r="CZ11" s="7">
        <v>1018140</v>
      </c>
      <c r="DA11" s="7">
        <f t="shared" si="50"/>
        <v>140.43310344827586</v>
      </c>
      <c r="DB11" s="7">
        <v>998400</v>
      </c>
      <c r="DC11" s="7">
        <f t="shared" si="51"/>
        <v>137.94818652849742</v>
      </c>
      <c r="DD11" s="7">
        <v>974267.5</v>
      </c>
      <c r="DE11" s="7">
        <f t="shared" si="52"/>
        <v>129.90233333333333</v>
      </c>
      <c r="DF11" s="7">
        <v>970802.5</v>
      </c>
      <c r="DG11" s="7">
        <f t="shared" si="53"/>
        <v>132.75931623931623</v>
      </c>
      <c r="DH11" s="7">
        <v>992262.5</v>
      </c>
      <c r="DI11" s="7">
        <f t="shared" si="54"/>
        <v>135.92636986301369</v>
      </c>
      <c r="DJ11" s="7">
        <v>973637.5</v>
      </c>
      <c r="DK11" s="7">
        <f t="shared" si="55"/>
        <v>129.81833333333333</v>
      </c>
      <c r="DL11" s="7">
        <v>1006630</v>
      </c>
      <c r="DM11" s="7">
        <f t="shared" si="56"/>
        <v>134.21733333333333</v>
      </c>
      <c r="DN11" s="7">
        <v>1012702.5</v>
      </c>
      <c r="DO11" s="7">
        <f t="shared" si="57"/>
        <v>131.3066450567261</v>
      </c>
      <c r="DP11" s="7">
        <v>1013690</v>
      </c>
      <c r="DQ11" s="7">
        <f t="shared" si="58"/>
        <v>131.64805194805194</v>
      </c>
      <c r="DR11" s="7">
        <v>1021371.25</v>
      </c>
      <c r="DS11" s="7">
        <f t="shared" si="59"/>
        <v>145.65008912655972</v>
      </c>
      <c r="DT11" s="7">
        <v>1045462.5</v>
      </c>
      <c r="DU11" s="7">
        <f t="shared" si="60"/>
        <v>151.51630434782609</v>
      </c>
      <c r="DV11" s="7">
        <v>1090698.75</v>
      </c>
      <c r="DW11" s="7">
        <f t="shared" si="61"/>
        <v>152.0137630662021</v>
      </c>
      <c r="DX11" s="7">
        <v>1093725</v>
      </c>
      <c r="DY11" s="7">
        <f t="shared" si="62"/>
        <v>153.50526315789475</v>
      </c>
      <c r="DZ11" s="7">
        <v>1096237.5</v>
      </c>
      <c r="EA11" s="7">
        <f t="shared" si="63"/>
        <v>149.6569965870307</v>
      </c>
      <c r="EB11" s="7">
        <v>1034097.5</v>
      </c>
      <c r="EC11" s="7">
        <f t="shared" si="64"/>
        <v>139.50725126475547</v>
      </c>
      <c r="ED11" s="7">
        <v>1069087.5</v>
      </c>
      <c r="EE11" s="7">
        <f t="shared" si="65"/>
        <v>143.50167785234899</v>
      </c>
      <c r="EF11" s="7">
        <v>1072325</v>
      </c>
      <c r="EG11" s="7">
        <f t="shared" si="66"/>
        <v>142.97666666666666</v>
      </c>
      <c r="EH11" s="7">
        <v>1071112.5</v>
      </c>
      <c r="EI11" s="7">
        <f t="shared" si="67"/>
        <v>142.815</v>
      </c>
      <c r="EJ11" s="7">
        <v>1090302.5</v>
      </c>
      <c r="EK11" s="7">
        <f t="shared" si="68"/>
        <v>143.93432343234323</v>
      </c>
      <c r="EL11" s="7">
        <v>1093177.5</v>
      </c>
      <c r="EM11" s="7">
        <f t="shared" si="69"/>
        <v>144.31386138613863</v>
      </c>
      <c r="EN11" s="7">
        <v>1149580</v>
      </c>
      <c r="EO11" s="7">
        <f t="shared" si="70"/>
        <v>145.74706814580031</v>
      </c>
      <c r="EP11" s="7">
        <v>1099415</v>
      </c>
      <c r="EQ11" s="7">
        <f t="shared" si="71"/>
        <v>143.9495908346972</v>
      </c>
      <c r="ER11" s="7">
        <v>1257017.5</v>
      </c>
      <c r="ES11" s="7">
        <f t="shared" si="72"/>
        <v>176.42350877192982</v>
      </c>
      <c r="ET11" s="7">
        <v>1265625</v>
      </c>
      <c r="EU11" s="7">
        <f t="shared" si="73"/>
        <v>152.94561933534743</v>
      </c>
      <c r="EV11" s="7">
        <v>1288852.5</v>
      </c>
      <c r="EW11" s="7">
        <f t="shared" si="74"/>
        <v>150.30349854227404</v>
      </c>
      <c r="EX11" s="7">
        <v>1235577.5</v>
      </c>
      <c r="EY11" s="7">
        <f t="shared" si="75"/>
        <v>141.37042334096111</v>
      </c>
      <c r="EZ11" s="7">
        <v>1345740</v>
      </c>
      <c r="FA11" s="7">
        <f t="shared" si="76"/>
        <v>150.78319327731091</v>
      </c>
      <c r="FB11" s="7">
        <v>1338277.5</v>
      </c>
      <c r="FC11" s="7">
        <f t="shared" si="77"/>
        <v>140.13376963350785</v>
      </c>
      <c r="FD11" s="7">
        <v>1304727.5</v>
      </c>
      <c r="FE11" s="7">
        <f t="shared" si="78"/>
        <v>136.62068062827225</v>
      </c>
      <c r="FF11" s="7">
        <v>1359387.5</v>
      </c>
      <c r="FG11" s="7">
        <f t="shared" si="79"/>
        <v>138.99667689161555</v>
      </c>
      <c r="FH11" s="7">
        <v>1477330</v>
      </c>
      <c r="FI11" s="7">
        <f t="shared" si="80"/>
        <v>148.02905811623248</v>
      </c>
      <c r="FJ11" s="7">
        <v>1366000</v>
      </c>
      <c r="FK11" s="7">
        <f t="shared" si="81"/>
        <v>136.6</v>
      </c>
      <c r="FL11" s="7">
        <v>1340142.5</v>
      </c>
      <c r="FM11" s="7">
        <f t="shared" si="82"/>
        <v>133.68004987531171</v>
      </c>
      <c r="FN11" s="7">
        <v>1366665</v>
      </c>
      <c r="FO11" s="7">
        <f t="shared" si="83"/>
        <v>136.66650000000001</v>
      </c>
      <c r="FP11" s="7">
        <v>1379165</v>
      </c>
      <c r="FQ11" s="7">
        <f t="shared" si="84"/>
        <v>137.91650000000001</v>
      </c>
      <c r="FR11" s="7">
        <v>1383017.5</v>
      </c>
      <c r="FS11" s="7">
        <f t="shared" si="85"/>
        <v>132.03031026252984</v>
      </c>
      <c r="FT11" s="7">
        <v>1412612.5</v>
      </c>
      <c r="FU11" s="7">
        <f t="shared" si="86"/>
        <v>135.828125</v>
      </c>
      <c r="FV11" s="7">
        <v>1405142.5</v>
      </c>
      <c r="FW11" s="7">
        <f t="shared" si="87"/>
        <v>143.10444037070985</v>
      </c>
      <c r="FX11" s="7">
        <v>1404680</v>
      </c>
      <c r="FY11" s="7">
        <f t="shared" si="88"/>
        <v>141.35144654088052</v>
      </c>
      <c r="FZ11" s="7">
        <v>1403512.5</v>
      </c>
      <c r="GA11" s="7">
        <f t="shared" si="89"/>
        <v>139.93145563310071</v>
      </c>
      <c r="GB11" s="7">
        <v>1364150</v>
      </c>
      <c r="GC11" s="7">
        <f t="shared" si="90"/>
        <v>137.61916771752837</v>
      </c>
      <c r="GD11" s="7">
        <v>1293250</v>
      </c>
      <c r="GE11" s="7">
        <f t="shared" si="91"/>
        <v>131.12801013941697</v>
      </c>
      <c r="GF11" s="7">
        <v>1274852.5</v>
      </c>
      <c r="GG11" s="7">
        <f t="shared" si="92"/>
        <v>128.31932561650729</v>
      </c>
      <c r="GH11" s="7">
        <v>1266625</v>
      </c>
      <c r="GI11" s="7">
        <f t="shared" si="93"/>
        <v>127.69684443996371</v>
      </c>
      <c r="GJ11" s="7">
        <v>1255187.5</v>
      </c>
      <c r="GK11" s="7">
        <f t="shared" si="94"/>
        <v>130.07124352331607</v>
      </c>
      <c r="GL11" s="7">
        <v>1278625</v>
      </c>
      <c r="GM11" s="7">
        <f t="shared" si="95"/>
        <v>129.80964467005077</v>
      </c>
      <c r="GN11" s="7">
        <v>1294750</v>
      </c>
      <c r="GO11" s="7">
        <f t="shared" si="96"/>
        <v>131.44670050761422</v>
      </c>
      <c r="GP11" s="7">
        <v>1286467.5</v>
      </c>
      <c r="GQ11" s="7">
        <f t="shared" si="97"/>
        <v>137.95898123324397</v>
      </c>
      <c r="GR11" s="7">
        <v>1258102.5</v>
      </c>
      <c r="GS11" s="7">
        <f t="shared" si="98"/>
        <v>142.96619318181817</v>
      </c>
      <c r="GT11" s="7">
        <v>1291458.75</v>
      </c>
      <c r="GU11" s="7">
        <f t="shared" si="99"/>
        <v>156.06752265861027</v>
      </c>
      <c r="GV11" s="7">
        <v>1256687.5</v>
      </c>
      <c r="GW11" s="7">
        <f t="shared" si="100"/>
        <v>150.60971955896451</v>
      </c>
      <c r="GX11" s="7">
        <v>1310415</v>
      </c>
      <c r="GY11" s="7">
        <f t="shared" si="100"/>
        <v>157.0299580587178</v>
      </c>
      <c r="GZ11" s="7">
        <v>1347977.5</v>
      </c>
      <c r="HA11" s="7">
        <f t="shared" si="100"/>
        <v>159.71297393364929</v>
      </c>
      <c r="HB11" s="7">
        <v>1292662.5</v>
      </c>
      <c r="HC11" s="7">
        <f t="shared" si="100"/>
        <v>153.88839285714286</v>
      </c>
      <c r="HD11" s="7">
        <v>1295267.5</v>
      </c>
      <c r="HE11" s="7">
        <f t="shared" si="100"/>
        <v>155.12185628742515</v>
      </c>
      <c r="HF11" s="7">
        <v>1195940</v>
      </c>
      <c r="HG11" s="7">
        <f t="shared" si="100"/>
        <v>143.43247781242505</v>
      </c>
      <c r="HH11" s="7">
        <v>1192392.5</v>
      </c>
      <c r="HI11" s="7">
        <f t="shared" si="100"/>
        <v>141.85016654770402</v>
      </c>
      <c r="HJ11" s="7">
        <v>1144392.5</v>
      </c>
      <c r="HK11" s="7">
        <f t="shared" si="100"/>
        <v>134.83269513991164</v>
      </c>
      <c r="HL11" s="7">
        <v>1130830</v>
      </c>
      <c r="HM11" s="7">
        <f t="shared" si="100"/>
        <v>133.03882352941176</v>
      </c>
      <c r="HN11" s="7">
        <v>1128955</v>
      </c>
      <c r="HO11" s="7">
        <f t="shared" si="100"/>
        <v>133.80207407407408</v>
      </c>
      <c r="HP11" s="7">
        <v>1158046.875</v>
      </c>
      <c r="HQ11" s="7">
        <f t="shared" si="100"/>
        <v>136.84453471196454</v>
      </c>
      <c r="HR11" s="7">
        <v>1179815.625</v>
      </c>
      <c r="HS11" s="7">
        <f t="shared" si="100"/>
        <v>139.76374163359591</v>
      </c>
      <c r="HT11" s="7">
        <v>1186447.5</v>
      </c>
      <c r="HU11" s="7">
        <f t="shared" si="100"/>
        <v>139.5</v>
      </c>
      <c r="HV11" s="7">
        <v>1212330.625</v>
      </c>
      <c r="HW11" s="7">
        <f t="shared" si="100"/>
        <v>142.30902981570608</v>
      </c>
      <c r="HX11" s="7">
        <v>1221708.125</v>
      </c>
      <c r="HY11" s="7">
        <f t="shared" si="108"/>
        <v>142.88983918128656</v>
      </c>
      <c r="HZ11" s="7">
        <v>1173125</v>
      </c>
      <c r="IA11" s="7">
        <f t="shared" si="101"/>
        <v>136.40988372093022</v>
      </c>
      <c r="IB11" s="7">
        <v>1167991.625</v>
      </c>
      <c r="IC11" s="7">
        <f t="shared" si="101"/>
        <v>135.67887843410583</v>
      </c>
      <c r="ID11" s="7">
        <v>1187955</v>
      </c>
      <c r="IE11" s="7">
        <f t="shared" si="101"/>
        <v>138.94210526315788</v>
      </c>
      <c r="IF11" s="7">
        <v>1192417.5</v>
      </c>
      <c r="IG11" s="7">
        <f t="shared" si="101"/>
        <v>139.26043795620438</v>
      </c>
      <c r="IH11" s="7">
        <v>1267721.125</v>
      </c>
      <c r="II11" s="7">
        <f t="shared" si="101"/>
        <v>148.27147660818713</v>
      </c>
      <c r="IJ11" s="7">
        <v>1187993.125</v>
      </c>
      <c r="IK11" s="7">
        <f t="shared" si="101"/>
        <v>139.41126855600541</v>
      </c>
      <c r="IL11" s="7">
        <v>1297720</v>
      </c>
      <c r="IM11" s="7">
        <f t="shared" si="101"/>
        <v>152.20736570490266</v>
      </c>
      <c r="IN11" s="7">
        <v>1249408.125</v>
      </c>
      <c r="IO11" s="7">
        <f t="shared" si="101"/>
        <v>146.9891911764706</v>
      </c>
      <c r="IP11" s="7">
        <v>1265775</v>
      </c>
      <c r="IQ11" s="7">
        <f t="shared" si="101"/>
        <v>148.82716049382717</v>
      </c>
      <c r="IR11" s="7">
        <v>1326456.25</v>
      </c>
      <c r="IS11" s="7">
        <f t="shared" si="101"/>
        <v>155.82452276064612</v>
      </c>
      <c r="IT11" s="7">
        <v>1279084.25</v>
      </c>
      <c r="IU11" s="7">
        <f t="shared" si="101"/>
        <v>149.6004970760234</v>
      </c>
      <c r="IV11" s="34">
        <v>1418467.5</v>
      </c>
      <c r="IW11" s="7">
        <f t="shared" si="101"/>
        <v>165.90263157894736</v>
      </c>
      <c r="IX11" s="7">
        <v>1298089.375</v>
      </c>
      <c r="IY11" s="7">
        <f t="shared" si="101"/>
        <v>152.04560761347</v>
      </c>
      <c r="IZ11" s="7">
        <v>1260637.5</v>
      </c>
      <c r="JA11" s="7">
        <f t="shared" si="101"/>
        <v>147.44298245614036</v>
      </c>
      <c r="JB11" s="7">
        <v>1256735</v>
      </c>
      <c r="JC11" s="7">
        <f t="shared" si="109"/>
        <v>146.81483644859813</v>
      </c>
      <c r="JD11" s="7">
        <v>1269423.75</v>
      </c>
      <c r="JE11" s="7">
        <f t="shared" si="102"/>
        <v>147.83087807150343</v>
      </c>
      <c r="JF11" s="7">
        <v>1355605</v>
      </c>
      <c r="JG11" s="7">
        <f t="shared" si="102"/>
        <v>157.62848837209302</v>
      </c>
      <c r="JH11" s="7">
        <v>1354481.25</v>
      </c>
      <c r="JI11" s="7">
        <f t="shared" si="102"/>
        <v>158.18759124087592</v>
      </c>
      <c r="JJ11" s="7">
        <v>1406355</v>
      </c>
      <c r="JK11" s="7">
        <f t="shared" si="102"/>
        <v>164.48596491228071</v>
      </c>
      <c r="JL11" s="7">
        <v>1455056.25</v>
      </c>
      <c r="JM11" s="7">
        <f t="shared" si="102"/>
        <v>169.43886462882097</v>
      </c>
      <c r="JN11" s="7">
        <v>1443522.5</v>
      </c>
      <c r="JO11" s="7">
        <f t="shared" si="102"/>
        <v>169.4275234741784</v>
      </c>
      <c r="JP11" s="7">
        <v>1552508.75</v>
      </c>
      <c r="JQ11" s="7">
        <f t="shared" si="102"/>
        <v>180.78704512372636</v>
      </c>
      <c r="JR11" s="7">
        <v>1625924.375</v>
      </c>
      <c r="JS11" s="7">
        <f t="shared" si="102"/>
        <v>188.78657474600871</v>
      </c>
      <c r="JT11" s="7">
        <v>1703200</v>
      </c>
      <c r="JU11" s="7">
        <f t="shared" si="102"/>
        <v>200.37647058823529</v>
      </c>
      <c r="JV11" s="7">
        <v>1487573.75</v>
      </c>
      <c r="JW11" s="7">
        <f t="shared" si="102"/>
        <v>172.97369186046512</v>
      </c>
      <c r="JX11" s="7">
        <v>1692922.5</v>
      </c>
      <c r="JY11" s="7">
        <f t="shared" si="102"/>
        <v>196.8514534883721</v>
      </c>
      <c r="JZ11" s="7">
        <v>1694922.5</v>
      </c>
      <c r="KA11" s="7">
        <f t="shared" si="102"/>
        <v>199.40264705882353</v>
      </c>
      <c r="KB11" s="7">
        <v>1596133.75</v>
      </c>
      <c r="KC11" s="7">
        <f t="shared" si="102"/>
        <v>185.86710334788938</v>
      </c>
      <c r="KD11" s="7">
        <v>1581915</v>
      </c>
      <c r="KE11" s="7">
        <f t="shared" si="102"/>
        <v>183.94360465116279</v>
      </c>
      <c r="KF11" s="7">
        <v>1550936.5</v>
      </c>
      <c r="KG11" s="7">
        <f t="shared" si="110"/>
        <v>180.34145348837208</v>
      </c>
      <c r="KH11" s="7">
        <v>1618171.875</v>
      </c>
      <c r="KI11" s="7">
        <f t="shared" si="103"/>
        <v>184.93392857142857</v>
      </c>
      <c r="KJ11" s="7">
        <v>1688940</v>
      </c>
      <c r="KK11" s="7">
        <f t="shared" si="103"/>
        <v>196.38837209302326</v>
      </c>
      <c r="KL11" s="7">
        <v>1682565</v>
      </c>
      <c r="KM11" s="7">
        <f t="shared" si="103"/>
        <v>190.76700680272108</v>
      </c>
      <c r="KN11" s="7">
        <v>1736792.5</v>
      </c>
      <c r="KO11" s="7">
        <f t="shared" si="103"/>
        <v>198.92251746649868</v>
      </c>
      <c r="KP11" s="7">
        <v>1833590</v>
      </c>
      <c r="KQ11" s="7">
        <f t="shared" si="103"/>
        <v>211.68205957053797</v>
      </c>
      <c r="KR11" s="7">
        <v>1904980</v>
      </c>
      <c r="KS11" s="7">
        <f t="shared" si="103"/>
        <v>219.5942363112392</v>
      </c>
      <c r="KT11" s="7">
        <v>1904275</v>
      </c>
      <c r="KU11" s="7">
        <f t="shared" si="103"/>
        <v>218.88218390804599</v>
      </c>
      <c r="KV11" s="7">
        <v>2058957.5</v>
      </c>
      <c r="KW11" s="7">
        <f t="shared" si="103"/>
        <v>246.58173652694612</v>
      </c>
      <c r="KX11" s="7">
        <v>1933400</v>
      </c>
      <c r="KY11" s="7">
        <f t="shared" si="103"/>
        <v>218.4632768361582</v>
      </c>
      <c r="KZ11" s="7">
        <v>1884275</v>
      </c>
      <c r="LA11" s="7">
        <f t="shared" si="103"/>
        <v>212.91242937853107</v>
      </c>
      <c r="LB11" s="7">
        <v>1918190</v>
      </c>
      <c r="LC11" s="7">
        <f t="shared" si="103"/>
        <v>220.48160919540229</v>
      </c>
      <c r="LD11" s="7">
        <v>1918190</v>
      </c>
      <c r="LE11" s="7">
        <f t="shared" si="103"/>
        <v>220.48160919540229</v>
      </c>
      <c r="LF11" s="7">
        <v>2036525</v>
      </c>
      <c r="LG11" s="7">
        <f t="shared" si="104"/>
        <v>232.08262108262107</v>
      </c>
      <c r="LH11" s="7">
        <v>2018375</v>
      </c>
      <c r="LI11" s="7">
        <f>LH11/INDEX(Exch_Rate_Data1,MATCH('Total Basket CMB_Sorghum'!$A11,Exch_regions1),MATCH('Total Basket CMB_Sorghum'!LH$1,exch_month4,0))</f>
        <v>227.03880764904386</v>
      </c>
      <c r="LJ11" s="7">
        <v>2027364.375</v>
      </c>
      <c r="LK11" s="7">
        <f>LJ11/INDEX(exch_Rate_Data2,MATCH('Total Basket CMB_Sorghum'!$A11,Exch_regions1),MATCH('Total Basket CMB_Sorghum'!LJ$1,exch_month5,0))</f>
        <v>226.85066297415241</v>
      </c>
      <c r="LL11" s="7">
        <v>2103790.625</v>
      </c>
      <c r="LM11" s="7">
        <f>LL11/INDEX(exch_Rate_Data3,MATCH('Total Basket CMB_Sorghum'!$A11,Exch_regions1),MATCH('Total Basket CMB_Sorghum'!LL$1,exch_month6,0))</f>
        <v>235.53410490371698</v>
      </c>
      <c r="LN11" s="7">
        <v>2113927.5</v>
      </c>
      <c r="LO11" s="7">
        <f>LN11/INDEX(Exchange_rate4,MATCH('Total Basket CMB_Sorghum'!$A11,Exch_regions1),MATCH('Total Basket CMB_Sorghum'!LN$1,exch_month7,0))</f>
        <v>236.19301675977653</v>
      </c>
      <c r="LP11" s="7">
        <v>1949793.75</v>
      </c>
      <c r="LQ11" s="7">
        <f>LP11/INDEX(Exchange_rate5,MATCH('Total Basket CMB_Sorghum'!$A11,Exch_regions1),MATCH('Total Basket CMB_Sorghum'!LP$1,exch_month8,0))</f>
        <v>207.42486702127658</v>
      </c>
      <c r="LR11" s="7">
        <v>1973191.75</v>
      </c>
      <c r="LS11" s="7">
        <f>LR11/INDEX(Exchange_rate6,MATCH('Total Basket CMB_Sorghum'!$A11,Exch_regions1),MATCH('Total Basket CMB_Sorghum'!LR$1,exch_month9,0))</f>
        <v>200.73161241098677</v>
      </c>
      <c r="LT11" s="7">
        <v>2065909.375</v>
      </c>
      <c r="LU11" s="7">
        <f>LT11/INDEX(Exchange_rate7,MATCH('Total Basket CMB_Sorghum'!$A11,Exch_regions1),MATCH('Total Basket CMB_Sorghum'!LT$1,exch_month10,0))</f>
        <v>206.33302122347067</v>
      </c>
      <c r="LV11" s="7">
        <v>2073500</v>
      </c>
      <c r="LW11" s="7">
        <f>LV11/INDEX(exchange_rates8,MATCH('Total Basket CMB_Sorghum'!$A11,Exch_regions1),MATCH('Total Basket CMB_Sorghum'!LV$1,exch_month11,0))</f>
        <v>207.35</v>
      </c>
      <c r="LX11" s="7">
        <v>2061212.5</v>
      </c>
      <c r="LY11" s="7">
        <f>LX11/INDEX(exchange_rates9,MATCH('Total Basket CMB_Sorghum'!$A11,Exch_regions1),MATCH('Total Basket CMB_Sorghum'!LX$1,exch_month12,0))</f>
        <v>207.1570351758794</v>
      </c>
      <c r="LZ11" s="7">
        <v>2063871.875</v>
      </c>
      <c r="MA11" s="7">
        <f>LZ11/INDEX(exchange_rates10,MATCH('Total Basket CMB_Sorghum'!$A11,Exch_regions1),MATCH('Total Basket CMB_Sorghum'!LZ$1,exch_month13,0))</f>
        <v>210.59917091836735</v>
      </c>
      <c r="MB11" s="7">
        <v>2069272.25</v>
      </c>
      <c r="MC11" s="7">
        <f>MB11/INDEX(exchange_rates11,MATCH('Total Basket CMB_Sorghum'!$A11,Exch_regions1),MATCH('Total Basket CMB_Sorghum'!MB$1,exch_month14,0))</f>
        <v>212.11339757060119</v>
      </c>
      <c r="MD11" s="7">
        <v>2060212.5</v>
      </c>
      <c r="ME11" s="7">
        <f>MD11/INDEX(exchange_rates12,MATCH('Total Basket CMB_Sorghum'!$A11,Exch_regions1),MATCH('Total Basket CMB_Sorghum'!MD$1,exch_month15,0))</f>
        <v>201.68502202643171</v>
      </c>
      <c r="MF11" s="7">
        <v>2095312.5</v>
      </c>
      <c r="MG11" s="7">
        <f>MF11/INDEX(exchange_rates13,MATCH('Total Basket CMB_Sorghum'!$A11,Exch_regions1),MATCH('Total Basket CMB_Sorghum'!MF$1,exch_month16,0))</f>
        <v>209.53125</v>
      </c>
      <c r="MH11" s="7">
        <v>2156650</v>
      </c>
      <c r="MI11" s="7">
        <f>MH11/INDEX(exchange_rates14,MATCH('Total Basket CMB_Sorghum'!$A11,Exch_regions1),MATCH('Total Basket CMB_Sorghum'!MH$1,exch_month17,0))</f>
        <v>210.91931540342298</v>
      </c>
      <c r="MJ11" s="7">
        <v>2118937.5</v>
      </c>
      <c r="MK11" s="7">
        <f>MJ11/INDEX(exchange_rates15,MATCH('Total Basket CMB_Sorghum'!$A11,Exch_regions1),MATCH('Total Basket CMB_Sorghum'!MJ$1,exch_month18,0))</f>
        <v>207.7389705882353</v>
      </c>
      <c r="ML11" s="7">
        <v>2193857.1429249998</v>
      </c>
      <c r="MM11" s="7">
        <f>ML11/INDEX(exchange_rates16,MATCH('Total Basket CMB_Sorghum'!$A11,Exch_regions1),MATCH('Total Basket CMB_Sorghum'!ML$1,exch_month19,0))</f>
        <v>219.38571429249998</v>
      </c>
      <c r="MN11" s="7">
        <v>2266875</v>
      </c>
      <c r="MO11" s="7">
        <f>MN11/INDEX(exchange_rates17,MATCH('Total Basket CMB_Sorghum'!$A11,Exch_regions1),MATCH('Total Basket CMB_Sorghum'!MN$1,exch_month20,0))</f>
        <v>226.6875</v>
      </c>
      <c r="MP11" s="7">
        <v>2182605.5556000001</v>
      </c>
      <c r="MQ11" s="7">
        <f>MP11/INDEX(exchange_rates18,MATCH('Total Basket CMB_Sorghum'!$A11,Exch_regions1),MATCH('Total Basket CMB_Sorghum'!MP$1,exch_month21,0))</f>
        <v>218.26055556</v>
      </c>
      <c r="MR11" s="7">
        <v>2226265.625</v>
      </c>
      <c r="MS11" s="7">
        <f>MR11/INDEX(exchange_rates19,MATCH('Total Basket CMB_Sorghum'!$A11,Exch_regions1),MATCH('Total Basket CMB_Sorghum'!MR$1,exch_month22,0))</f>
        <v>222.62656250000001</v>
      </c>
      <c r="MT11" s="40">
        <f t="shared" si="106"/>
        <v>1649283.7</v>
      </c>
      <c r="MU11" s="40">
        <f t="shared" si="107"/>
        <v>186.57761442580698</v>
      </c>
    </row>
    <row r="12" spans="1:359" ht="13.5" customHeight="1" x14ac:dyDescent="0.25">
      <c r="A12" s="14" t="s">
        <v>8</v>
      </c>
      <c r="B12" s="7">
        <v>2760750</v>
      </c>
      <c r="C12" s="7">
        <f t="shared" si="105"/>
        <v>91.339950372208435</v>
      </c>
      <c r="D12" s="7">
        <v>2878312.5</v>
      </c>
      <c r="E12" s="7">
        <f t="shared" si="0"/>
        <v>95.90698565549873</v>
      </c>
      <c r="F12" s="7">
        <v>3018843.75</v>
      </c>
      <c r="G12" s="7">
        <f t="shared" si="1"/>
        <v>98.856938190749077</v>
      </c>
      <c r="H12" s="7">
        <v>3273031.25</v>
      </c>
      <c r="I12" s="7">
        <f t="shared" si="2"/>
        <v>104.56968849840256</v>
      </c>
      <c r="J12" s="7">
        <v>3384500</v>
      </c>
      <c r="K12" s="7">
        <f t="shared" si="3"/>
        <v>103.97849462365592</v>
      </c>
      <c r="L12" s="7">
        <v>3425250</v>
      </c>
      <c r="M12" s="7">
        <f t="shared" si="4"/>
        <v>104.86796785304249</v>
      </c>
      <c r="N12" s="7">
        <v>3143875</v>
      </c>
      <c r="O12" s="7">
        <f t="shared" si="5"/>
        <v>100.40319361277444</v>
      </c>
      <c r="P12" s="7">
        <v>2820000</v>
      </c>
      <c r="Q12" s="7">
        <f t="shared" si="6"/>
        <v>93.439363817097416</v>
      </c>
      <c r="R12" s="7">
        <v>2706625</v>
      </c>
      <c r="S12" s="7">
        <f t="shared" si="7"/>
        <v>90.220833333333331</v>
      </c>
      <c r="T12" s="7">
        <v>2734812.5</v>
      </c>
      <c r="U12" s="7">
        <f t="shared" si="8"/>
        <v>97.022172949002211</v>
      </c>
      <c r="V12" s="7">
        <v>2575062.5</v>
      </c>
      <c r="W12" s="7">
        <f t="shared" si="9"/>
        <v>102.74563591022444</v>
      </c>
      <c r="X12" s="7">
        <v>2552125</v>
      </c>
      <c r="Y12" s="7">
        <f t="shared" si="10"/>
        <v>99.595121951219511</v>
      </c>
      <c r="Z12" s="15">
        <v>2148437.5</v>
      </c>
      <c r="AA12" s="7">
        <f t="shared" si="11"/>
        <v>82.831325301204814</v>
      </c>
      <c r="AB12" s="7">
        <v>2137012.5</v>
      </c>
      <c r="AC12" s="7">
        <f t="shared" si="12"/>
        <v>83.314327485380119</v>
      </c>
      <c r="AD12" s="7">
        <v>2089500</v>
      </c>
      <c r="AE12" s="7">
        <f t="shared" si="13"/>
        <v>87.153284671532845</v>
      </c>
      <c r="AF12" s="7">
        <v>1842000</v>
      </c>
      <c r="AG12" s="7">
        <f t="shared" si="14"/>
        <v>77.517096265123612</v>
      </c>
      <c r="AH12" s="7">
        <v>2002000</v>
      </c>
      <c r="AI12" s="7">
        <f t="shared" si="15"/>
        <v>85.738758029978584</v>
      </c>
      <c r="AJ12" s="7">
        <v>2029687.5</v>
      </c>
      <c r="AK12" s="7">
        <f t="shared" si="16"/>
        <v>86.461661341853031</v>
      </c>
      <c r="AL12" s="7">
        <v>2181125</v>
      </c>
      <c r="AM12" s="7">
        <f t="shared" si="17"/>
        <v>97.154788418708236</v>
      </c>
      <c r="AN12" s="7">
        <v>2405125</v>
      </c>
      <c r="AO12" s="7">
        <f t="shared" si="18"/>
        <v>106.42146017699115</v>
      </c>
      <c r="AP12" s="7">
        <v>2482750</v>
      </c>
      <c r="AQ12" s="7">
        <f t="shared" si="19"/>
        <v>111.48906551708653</v>
      </c>
      <c r="AR12" s="7">
        <v>2302950</v>
      </c>
      <c r="AS12" s="7">
        <f t="shared" si="20"/>
        <v>103.87686062246279</v>
      </c>
      <c r="AT12" s="7">
        <v>2214656.25</v>
      </c>
      <c r="AU12" s="7">
        <f t="shared" si="21"/>
        <v>98.483879933296279</v>
      </c>
      <c r="AV12" s="7">
        <v>2268950</v>
      </c>
      <c r="AW12" s="7">
        <f t="shared" si="22"/>
        <v>100.61862527716187</v>
      </c>
      <c r="AX12" s="7">
        <v>2239125</v>
      </c>
      <c r="AY12" s="7">
        <f t="shared" si="23"/>
        <v>99.076327433628322</v>
      </c>
      <c r="AZ12" s="7">
        <v>2155093.75</v>
      </c>
      <c r="BA12" s="7">
        <f t="shared" si="24"/>
        <v>102.6235119047619</v>
      </c>
      <c r="BB12" s="7">
        <v>2276031.25</v>
      </c>
      <c r="BC12" s="7">
        <f t="shared" si="25"/>
        <v>106.98149236192714</v>
      </c>
      <c r="BD12" s="7">
        <v>2132750</v>
      </c>
      <c r="BE12" s="7">
        <f t="shared" si="26"/>
        <v>99.4868804664723</v>
      </c>
      <c r="BF12" s="7">
        <v>1773750</v>
      </c>
      <c r="BG12" s="7">
        <f t="shared" si="27"/>
        <v>80.625</v>
      </c>
      <c r="BH12" s="7">
        <v>1802843.75</v>
      </c>
      <c r="BI12" s="7">
        <f t="shared" si="28"/>
        <v>76.921333333333337</v>
      </c>
      <c r="BJ12" s="7">
        <v>1815125</v>
      </c>
      <c r="BK12" s="7">
        <f t="shared" si="29"/>
        <v>71.886138613861391</v>
      </c>
      <c r="BL12" s="7">
        <v>2078562.5</v>
      </c>
      <c r="BM12" s="7">
        <f t="shared" si="30"/>
        <v>92.38055555555556</v>
      </c>
      <c r="BN12" s="7">
        <v>2133125</v>
      </c>
      <c r="BO12" s="7">
        <f t="shared" si="31"/>
        <v>103.92813641900122</v>
      </c>
      <c r="BP12" s="7">
        <v>2069250</v>
      </c>
      <c r="BQ12" s="7">
        <f t="shared" si="32"/>
        <v>98.535714285714292</v>
      </c>
      <c r="BR12" s="7">
        <v>2089968.75</v>
      </c>
      <c r="BS12" s="7">
        <f t="shared" si="33"/>
        <v>102.38671157379056</v>
      </c>
      <c r="BT12" s="7">
        <v>2135093.75</v>
      </c>
      <c r="BU12" s="7">
        <f t="shared" si="34"/>
        <v>102.89608433734939</v>
      </c>
      <c r="BV12" s="7">
        <v>2027875</v>
      </c>
      <c r="BW12" s="7">
        <f t="shared" si="35"/>
        <v>99.283965728274168</v>
      </c>
      <c r="BX12" s="7">
        <v>2062250</v>
      </c>
      <c r="BY12" s="7">
        <f t="shared" si="36"/>
        <v>104.41772151898734</v>
      </c>
      <c r="BZ12" s="7">
        <v>2277187.5</v>
      </c>
      <c r="CA12" s="7">
        <f t="shared" si="37"/>
        <v>113.15217391304348</v>
      </c>
      <c r="CB12" s="7">
        <v>2628600</v>
      </c>
      <c r="CC12" s="7">
        <f t="shared" si="38"/>
        <v>132.25660377358491</v>
      </c>
      <c r="CD12" s="7">
        <v>3034406.25</v>
      </c>
      <c r="CE12" s="7">
        <f t="shared" si="39"/>
        <v>148.92791411042944</v>
      </c>
      <c r="CF12" s="7">
        <v>2927875</v>
      </c>
      <c r="CG12" s="7">
        <f t="shared" si="40"/>
        <v>146.39375000000001</v>
      </c>
      <c r="CH12" s="7">
        <v>2946437.5</v>
      </c>
      <c r="CI12" s="7">
        <f t="shared" si="41"/>
        <v>147.32187500000001</v>
      </c>
      <c r="CJ12" s="7">
        <v>2889375</v>
      </c>
      <c r="CK12" s="7">
        <f t="shared" si="42"/>
        <v>143.57142857142858</v>
      </c>
      <c r="CL12" s="7">
        <v>3052675</v>
      </c>
      <c r="CM12" s="7">
        <f t="shared" si="43"/>
        <v>143.9941037735849</v>
      </c>
      <c r="CN12" s="7">
        <v>3026625</v>
      </c>
      <c r="CO12" s="7">
        <f t="shared" si="44"/>
        <v>142.84955752212389</v>
      </c>
      <c r="CP12" s="7">
        <v>2857687.5</v>
      </c>
      <c r="CQ12" s="7">
        <f t="shared" si="45"/>
        <v>134.47941176470587</v>
      </c>
      <c r="CR12" s="7">
        <v>3048050</v>
      </c>
      <c r="CS12" s="7">
        <f t="shared" si="46"/>
        <v>144.80047505938242</v>
      </c>
      <c r="CT12" s="7">
        <v>2708687.5</v>
      </c>
      <c r="CU12" s="7">
        <f t="shared" si="47"/>
        <v>125.6931554524362</v>
      </c>
      <c r="CV12" s="7">
        <v>2763531.25</v>
      </c>
      <c r="CW12" s="7">
        <f t="shared" si="48"/>
        <v>127.05890804597701</v>
      </c>
      <c r="CX12" s="7">
        <v>2575150</v>
      </c>
      <c r="CY12" s="7">
        <f t="shared" si="49"/>
        <v>117.58675799086758</v>
      </c>
      <c r="CZ12" s="7">
        <v>2384645.8333333335</v>
      </c>
      <c r="DA12" s="7">
        <f t="shared" si="50"/>
        <v>108.39299242424244</v>
      </c>
      <c r="DB12" s="7">
        <v>2408250</v>
      </c>
      <c r="DC12" s="7">
        <f t="shared" si="51"/>
        <v>111.14999999999999</v>
      </c>
      <c r="DD12" s="7">
        <v>2347633.3333333335</v>
      </c>
      <c r="DE12" s="7">
        <f t="shared" si="52"/>
        <v>110.04531250000001</v>
      </c>
      <c r="DF12" s="7">
        <v>2263291.6666666665</v>
      </c>
      <c r="DG12" s="7">
        <f t="shared" si="53"/>
        <v>106.091796875</v>
      </c>
      <c r="DH12" s="7">
        <v>2003000</v>
      </c>
      <c r="DI12" s="7">
        <f t="shared" si="54"/>
        <v>95.079113924050631</v>
      </c>
      <c r="DJ12" s="7">
        <v>1995625</v>
      </c>
      <c r="DK12" s="7">
        <f t="shared" si="55"/>
        <v>94.654150197628468</v>
      </c>
      <c r="DL12" s="7">
        <v>2059020.8333333333</v>
      </c>
      <c r="DM12" s="7">
        <f t="shared" si="56"/>
        <v>96.5166015625</v>
      </c>
      <c r="DN12" s="7">
        <v>2041666.6666666667</v>
      </c>
      <c r="DO12" s="7">
        <f t="shared" si="57"/>
        <v>92.979127134724862</v>
      </c>
      <c r="DP12" s="7">
        <v>2011137.5</v>
      </c>
      <c r="DQ12" s="7">
        <f t="shared" si="58"/>
        <v>91.415340909090915</v>
      </c>
      <c r="DR12" s="7">
        <v>2025291.6666666667</v>
      </c>
      <c r="DS12" s="7">
        <f t="shared" si="59"/>
        <v>90.012962962962973</v>
      </c>
      <c r="DT12" s="7">
        <v>2053150</v>
      </c>
      <c r="DU12" s="7">
        <f t="shared" si="60"/>
        <v>90.182284040995597</v>
      </c>
      <c r="DV12" s="7">
        <v>2053750</v>
      </c>
      <c r="DW12" s="7">
        <f t="shared" si="61"/>
        <v>90.27472527472527</v>
      </c>
      <c r="DX12" s="7">
        <v>2020458.3333333333</v>
      </c>
      <c r="DY12" s="7">
        <f t="shared" si="62"/>
        <v>89.798148148148144</v>
      </c>
      <c r="DZ12" s="7">
        <v>1980766.6666666667</v>
      </c>
      <c r="EA12" s="7">
        <f t="shared" si="63"/>
        <v>83.694366197183101</v>
      </c>
      <c r="EB12" s="7">
        <v>2124875</v>
      </c>
      <c r="EC12" s="7">
        <f t="shared" si="64"/>
        <v>92.385869565217391</v>
      </c>
      <c r="ED12" s="7">
        <v>2242375</v>
      </c>
      <c r="EE12" s="7">
        <f t="shared" si="65"/>
        <v>97.494565217391298</v>
      </c>
      <c r="EF12" s="7">
        <v>2206600</v>
      </c>
      <c r="EG12" s="7">
        <f t="shared" si="66"/>
        <v>94.568571428571431</v>
      </c>
      <c r="EH12" s="7">
        <v>2227166.6666666665</v>
      </c>
      <c r="EI12" s="7">
        <f t="shared" si="67"/>
        <v>95.45</v>
      </c>
      <c r="EJ12" s="7">
        <v>2234150</v>
      </c>
      <c r="EK12" s="7">
        <f t="shared" si="68"/>
        <v>92.908927086221226</v>
      </c>
      <c r="EL12" s="7">
        <v>2410562.5</v>
      </c>
      <c r="EM12" s="7">
        <f t="shared" si="69"/>
        <v>99.268188057652722</v>
      </c>
      <c r="EN12" s="7">
        <v>2722975</v>
      </c>
      <c r="EO12" s="7">
        <f t="shared" si="70"/>
        <v>111.90308219178083</v>
      </c>
      <c r="EP12" s="7">
        <v>2732000</v>
      </c>
      <c r="EQ12" s="7">
        <f t="shared" si="71"/>
        <v>107.8421052631579</v>
      </c>
      <c r="ER12" s="7">
        <v>2656833.3333333335</v>
      </c>
      <c r="ES12" s="7">
        <f t="shared" si="72"/>
        <v>107.34680134680136</v>
      </c>
      <c r="ET12" s="7">
        <v>2901105.8333333335</v>
      </c>
      <c r="EU12" s="7">
        <f t="shared" si="73"/>
        <v>117.61239864864865</v>
      </c>
      <c r="EV12" s="7">
        <v>3013392.5</v>
      </c>
      <c r="EW12" s="7">
        <f t="shared" si="74"/>
        <v>122.1645608108108</v>
      </c>
      <c r="EX12" s="7">
        <v>3012400</v>
      </c>
      <c r="EY12" s="7">
        <f t="shared" si="75"/>
        <v>123.79726027397261</v>
      </c>
      <c r="EZ12" s="7">
        <v>3123112.5</v>
      </c>
      <c r="FA12" s="7">
        <f t="shared" si="76"/>
        <v>128.3470890410959</v>
      </c>
      <c r="FB12" s="7">
        <v>3035850</v>
      </c>
      <c r="FC12" s="7">
        <f t="shared" si="77"/>
        <v>134.72707100591717</v>
      </c>
      <c r="FD12" s="7">
        <v>2882312.5</v>
      </c>
      <c r="FE12" s="7">
        <f t="shared" si="78"/>
        <v>123.52767857142858</v>
      </c>
      <c r="FF12" s="7">
        <v>2871000</v>
      </c>
      <c r="FG12" s="7">
        <f t="shared" si="79"/>
        <v>123.04285714285714</v>
      </c>
      <c r="FH12" s="7">
        <v>2813933.3333333335</v>
      </c>
      <c r="FI12" s="7">
        <f t="shared" si="80"/>
        <v>115.32513661202186</v>
      </c>
      <c r="FJ12" s="7">
        <v>2731229.1666666665</v>
      </c>
      <c r="FK12" s="7">
        <f t="shared" si="81"/>
        <v>112.24229452054794</v>
      </c>
      <c r="FL12" s="7">
        <v>2677020.8333333335</v>
      </c>
      <c r="FM12" s="7">
        <f t="shared" si="82"/>
        <v>112.71666666666667</v>
      </c>
      <c r="FN12" s="7">
        <v>2684983.3333333335</v>
      </c>
      <c r="FO12" s="7">
        <f t="shared" si="83"/>
        <v>110.64491758241758</v>
      </c>
      <c r="FP12" s="7">
        <v>2701541.6666666665</v>
      </c>
      <c r="FQ12" s="7">
        <f t="shared" si="84"/>
        <v>109.52195945945945</v>
      </c>
      <c r="FR12" s="7">
        <v>2742604.1666666665</v>
      </c>
      <c r="FS12" s="7">
        <f t="shared" si="85"/>
        <v>109.70416666666667</v>
      </c>
      <c r="FT12" s="7">
        <v>2723333.3333333335</v>
      </c>
      <c r="FU12" s="7">
        <f t="shared" si="86"/>
        <v>110.1078167115903</v>
      </c>
      <c r="FV12" s="7">
        <v>2762583.3333333335</v>
      </c>
      <c r="FW12" s="7">
        <f t="shared" si="87"/>
        <v>111.99662162162163</v>
      </c>
      <c r="FX12" s="7">
        <v>2645187.5</v>
      </c>
      <c r="FY12" s="7">
        <f t="shared" si="88"/>
        <v>99.818396226415089</v>
      </c>
      <c r="FZ12" s="7">
        <v>2520850</v>
      </c>
      <c r="GA12" s="7">
        <f t="shared" si="89"/>
        <v>94.768796992481199</v>
      </c>
      <c r="GB12" s="7">
        <v>2366125</v>
      </c>
      <c r="GC12" s="7">
        <f t="shared" si="90"/>
        <v>90.138095238095232</v>
      </c>
      <c r="GD12" s="7">
        <v>2408708.3333333335</v>
      </c>
      <c r="GE12" s="7">
        <f t="shared" si="91"/>
        <v>92.642628205128204</v>
      </c>
      <c r="GF12" s="7">
        <v>2412033.3333333335</v>
      </c>
      <c r="GG12" s="7">
        <f t="shared" si="92"/>
        <v>92.77051282051282</v>
      </c>
      <c r="GH12" s="7">
        <v>2277354.1666666665</v>
      </c>
      <c r="GI12" s="7">
        <f t="shared" si="93"/>
        <v>87.590544871794862</v>
      </c>
      <c r="GJ12" s="7">
        <v>2442708.3333333335</v>
      </c>
      <c r="GK12" s="7">
        <f t="shared" si="94"/>
        <v>93.950320512820525</v>
      </c>
      <c r="GL12" s="7">
        <v>2441416.6666666665</v>
      </c>
      <c r="GM12" s="7">
        <f t="shared" si="95"/>
        <v>92.419558359621448</v>
      </c>
      <c r="GN12" s="7">
        <v>2489416.6666666665</v>
      </c>
      <c r="GO12" s="7">
        <f t="shared" si="96"/>
        <v>93.353124999999991</v>
      </c>
      <c r="GP12" s="7">
        <v>2565708.3333333335</v>
      </c>
      <c r="GQ12" s="7">
        <f t="shared" si="97"/>
        <v>96.214062499999997</v>
      </c>
      <c r="GR12" s="7">
        <v>2638711.6666666665</v>
      </c>
      <c r="GS12" s="7">
        <f t="shared" si="98"/>
        <v>97.730061728395057</v>
      </c>
      <c r="GT12" s="7">
        <v>2645895.8333333335</v>
      </c>
      <c r="GU12" s="7">
        <f t="shared" si="99"/>
        <v>97.996141975308646</v>
      </c>
      <c r="GV12" s="7">
        <v>2646166.6666666665</v>
      </c>
      <c r="GW12" s="7">
        <f t="shared" si="100"/>
        <v>95.644578313253007</v>
      </c>
      <c r="GX12" s="7">
        <v>2856995</v>
      </c>
      <c r="GY12" s="7">
        <f t="shared" si="100"/>
        <v>107.13731249999999</v>
      </c>
      <c r="GZ12" s="7">
        <v>3014235.8333333335</v>
      </c>
      <c r="HA12" s="7">
        <f t="shared" si="100"/>
        <v>111.63836419753088</v>
      </c>
      <c r="HB12" s="7">
        <v>3123851.6666666665</v>
      </c>
      <c r="HC12" s="7">
        <f t="shared" si="100"/>
        <v>114.98840490797545</v>
      </c>
      <c r="HD12" s="7">
        <v>3070810</v>
      </c>
      <c r="HE12" s="7">
        <f t="shared" si="100"/>
        <v>113.0359509202454</v>
      </c>
      <c r="HF12" s="7">
        <v>3110851.6666666665</v>
      </c>
      <c r="HG12" s="7">
        <f t="shared" si="100"/>
        <v>113.46571428571427</v>
      </c>
      <c r="HH12" s="7">
        <v>2797775</v>
      </c>
      <c r="HI12" s="7">
        <f t="shared" si="100"/>
        <v>105.57641509433962</v>
      </c>
      <c r="HJ12" s="7">
        <v>2522958.3333333335</v>
      </c>
      <c r="HK12" s="7">
        <f t="shared" si="100"/>
        <v>94.023291925465855</v>
      </c>
      <c r="HL12" s="7">
        <v>2438750</v>
      </c>
      <c r="HM12" s="7">
        <f t="shared" si="100"/>
        <v>90.885093167701868</v>
      </c>
      <c r="HN12" s="7">
        <v>2380833.3333333335</v>
      </c>
      <c r="HO12" s="7">
        <f t="shared" si="100"/>
        <v>89.28125</v>
      </c>
      <c r="HP12" s="7">
        <v>2728770.8333333335</v>
      </c>
      <c r="HQ12" s="7">
        <f t="shared" si="100"/>
        <v>99.833079268292693</v>
      </c>
      <c r="HR12" s="7">
        <v>2706145.8333333335</v>
      </c>
      <c r="HS12" s="7">
        <f t="shared" si="100"/>
        <v>100.22762345679013</v>
      </c>
      <c r="HT12" s="7">
        <v>2658533.3333333335</v>
      </c>
      <c r="HU12" s="7">
        <f t="shared" si="100"/>
        <v>98.952853598014883</v>
      </c>
      <c r="HV12" s="7">
        <v>2723208.3333333335</v>
      </c>
      <c r="HW12" s="7">
        <f t="shared" si="100"/>
        <v>101.23451053283767</v>
      </c>
      <c r="HX12" s="7">
        <v>2898961.3333333335</v>
      </c>
      <c r="HY12" s="7">
        <f t="shared" si="108"/>
        <v>107.36893827160495</v>
      </c>
      <c r="HZ12" s="7">
        <v>2867270.8333333335</v>
      </c>
      <c r="IA12" s="7">
        <f t="shared" si="101"/>
        <v>106.12970388648982</v>
      </c>
      <c r="IB12" s="7">
        <v>2945603.1666666665</v>
      </c>
      <c r="IC12" s="7">
        <f t="shared" si="101"/>
        <v>103.62720023453532</v>
      </c>
      <c r="ID12" s="7">
        <v>2957687.5</v>
      </c>
      <c r="IE12" s="7">
        <f t="shared" si="101"/>
        <v>103.14516129032258</v>
      </c>
      <c r="IF12" s="7">
        <v>3119666.6666666665</v>
      </c>
      <c r="IG12" s="7">
        <f t="shared" si="101"/>
        <v>102.56438356164382</v>
      </c>
      <c r="IH12" s="7">
        <v>3222437.5</v>
      </c>
      <c r="II12" s="7">
        <f t="shared" si="101"/>
        <v>110.80014326647564</v>
      </c>
      <c r="IJ12" s="7">
        <v>3139104.1666666665</v>
      </c>
      <c r="IK12" s="7">
        <f t="shared" si="101"/>
        <v>103.48695054945055</v>
      </c>
      <c r="IL12" s="7">
        <v>3246766.6666666665</v>
      </c>
      <c r="IM12" s="7">
        <f t="shared" si="101"/>
        <v>107.03626373626373</v>
      </c>
      <c r="IN12" s="7">
        <v>3514458.3333333335</v>
      </c>
      <c r="IO12" s="7">
        <f t="shared" si="101"/>
        <v>117.14861111111112</v>
      </c>
      <c r="IP12" s="7">
        <v>3608650</v>
      </c>
      <c r="IQ12" s="7">
        <f t="shared" si="101"/>
        <v>118.70559210526316</v>
      </c>
      <c r="IR12" s="7">
        <v>3954812.5</v>
      </c>
      <c r="IS12" s="7">
        <f t="shared" si="101"/>
        <v>131.46191135734074</v>
      </c>
      <c r="IT12" s="7">
        <v>4119083.3333333335</v>
      </c>
      <c r="IU12" s="7">
        <f t="shared" si="101"/>
        <v>136.92243767313022</v>
      </c>
      <c r="IV12" s="34">
        <v>4061766.6666666665</v>
      </c>
      <c r="IW12" s="7">
        <f t="shared" si="101"/>
        <v>136.91348314606739</v>
      </c>
      <c r="IX12" s="7">
        <v>4091187.5</v>
      </c>
      <c r="IY12" s="7">
        <f t="shared" si="101"/>
        <v>136.37291666666667</v>
      </c>
      <c r="IZ12" s="7">
        <v>4108458.3333333335</v>
      </c>
      <c r="JA12" s="7">
        <f t="shared" si="101"/>
        <v>135.44368131868134</v>
      </c>
      <c r="JB12" s="7">
        <v>4138766.6666666665</v>
      </c>
      <c r="JC12" s="7">
        <f t="shared" si="109"/>
        <v>135.54912663755459</v>
      </c>
      <c r="JD12" s="7">
        <v>4168036.6666666665</v>
      </c>
      <c r="JE12" s="7">
        <f t="shared" si="102"/>
        <v>135.91719385204027</v>
      </c>
      <c r="JF12" s="7">
        <v>4486883.333333333</v>
      </c>
      <c r="JG12" s="7">
        <f t="shared" si="102"/>
        <v>146.31141304347824</v>
      </c>
      <c r="JH12" s="7">
        <v>4904683.333333333</v>
      </c>
      <c r="JI12" s="7">
        <f t="shared" si="102"/>
        <v>161.69285714285715</v>
      </c>
      <c r="JJ12" s="7">
        <v>5394041.666666667</v>
      </c>
      <c r="JK12" s="7">
        <f t="shared" si="102"/>
        <v>177.82554945054946</v>
      </c>
      <c r="JL12" s="7">
        <v>5239666.666666667</v>
      </c>
      <c r="JM12" s="7">
        <f t="shared" si="102"/>
        <v>172.73626373626377</v>
      </c>
      <c r="JN12" s="7">
        <v>5075900</v>
      </c>
      <c r="JO12" s="7">
        <f t="shared" si="102"/>
        <v>167.33736263736265</v>
      </c>
      <c r="JP12" s="7">
        <v>5225916.666666667</v>
      </c>
      <c r="JQ12" s="7">
        <f t="shared" si="102"/>
        <v>172.28296703296704</v>
      </c>
      <c r="JR12" s="7">
        <v>5337208.333333333</v>
      </c>
      <c r="JS12" s="7">
        <f t="shared" si="102"/>
        <v>175.95192307692307</v>
      </c>
      <c r="JT12" s="7">
        <v>5298416.666666667</v>
      </c>
      <c r="JU12" s="7">
        <f t="shared" si="102"/>
        <v>174.67307692307693</v>
      </c>
      <c r="JV12" s="7">
        <v>5090416.666666667</v>
      </c>
      <c r="JW12" s="7">
        <f t="shared" si="102"/>
        <v>167.81593406593407</v>
      </c>
      <c r="JX12" s="7">
        <v>5045566.666666667</v>
      </c>
      <c r="JY12" s="7">
        <f t="shared" si="102"/>
        <v>166.33736263736265</v>
      </c>
      <c r="JZ12" s="7">
        <v>4723166.666666667</v>
      </c>
      <c r="KA12" s="7">
        <f t="shared" si="102"/>
        <v>155.70879120879121</v>
      </c>
      <c r="KB12" s="7">
        <v>4297312.5</v>
      </c>
      <c r="KC12" s="7">
        <f t="shared" si="102"/>
        <v>141.66964285714286</v>
      </c>
      <c r="KD12" s="7">
        <v>4037883.3333333335</v>
      </c>
      <c r="KE12" s="7">
        <f t="shared" si="102"/>
        <v>133.11849580764624</v>
      </c>
      <c r="KF12" s="7">
        <v>3955020.8333333335</v>
      </c>
      <c r="KG12" s="7">
        <f t="shared" si="110"/>
        <v>130.38673501906615</v>
      </c>
      <c r="KH12" s="7">
        <v>3940083.3333333335</v>
      </c>
      <c r="KI12" s="7">
        <f t="shared" si="103"/>
        <v>129.89428455257752</v>
      </c>
      <c r="KJ12" s="7">
        <v>3821750</v>
      </c>
      <c r="KK12" s="7">
        <f t="shared" si="103"/>
        <v>125.9931427817888</v>
      </c>
      <c r="KL12" s="7">
        <v>3694566.6666666665</v>
      </c>
      <c r="KM12" s="7">
        <f t="shared" si="103"/>
        <v>121.80023956307211</v>
      </c>
      <c r="KN12" s="7">
        <v>3507770.8333333335</v>
      </c>
      <c r="KO12" s="7">
        <f t="shared" si="103"/>
        <v>115.6420674952472</v>
      </c>
      <c r="KP12" s="7">
        <v>3290300</v>
      </c>
      <c r="KQ12" s="7">
        <f t="shared" si="103"/>
        <v>108.47262057824811</v>
      </c>
      <c r="KR12" s="7">
        <v>3187666.6666666665</v>
      </c>
      <c r="KS12" s="7">
        <f t="shared" si="103"/>
        <v>105.08906691282321</v>
      </c>
      <c r="KT12" s="7">
        <v>3128500</v>
      </c>
      <c r="KU12" s="7">
        <f t="shared" si="103"/>
        <v>103.13849602742887</v>
      </c>
      <c r="KV12" s="7">
        <v>3065516.6666666665</v>
      </c>
      <c r="KW12" s="7">
        <f t="shared" si="103"/>
        <v>101.06209958351189</v>
      </c>
      <c r="KX12" s="7">
        <v>3126270.8333333335</v>
      </c>
      <c r="KY12" s="7">
        <f t="shared" si="103"/>
        <v>103.06500620885944</v>
      </c>
      <c r="KZ12" s="7">
        <v>3390541.6666666665</v>
      </c>
      <c r="LA12" s="7">
        <f t="shared" si="103"/>
        <v>125.57561728395061</v>
      </c>
      <c r="LB12" s="7">
        <v>3347633.3333333335</v>
      </c>
      <c r="LC12" s="7">
        <f t="shared" si="103"/>
        <v>123.98641975308642</v>
      </c>
      <c r="LD12" s="7">
        <v>3402958.3333333335</v>
      </c>
      <c r="LE12" s="7">
        <f t="shared" si="103"/>
        <v>124.49999390236466</v>
      </c>
      <c r="LF12" s="7">
        <v>3251856.6666666665</v>
      </c>
      <c r="LG12" s="7">
        <f t="shared" si="104"/>
        <v>118.97181672947231</v>
      </c>
      <c r="LH12" s="7">
        <v>2930983.3333333335</v>
      </c>
      <c r="LI12" s="7">
        <f>LH12/INDEX(Exch_Rate_Data1,MATCH('Total Basket CMB_Sorghum'!$A12,Exch_regions1),MATCH('Total Basket CMB_Sorghum'!LH$1,exch_month4,0))</f>
        <v>108.55493827160494</v>
      </c>
      <c r="LJ12" s="7">
        <v>3162708.3333333335</v>
      </c>
      <c r="LK12" s="7">
        <f>LJ12/INDEX(exch_Rate_Data2,MATCH('Total Basket CMB_Sorghum'!$A12,Exch_regions1),MATCH('Total Basket CMB_Sorghum'!LJ$1,exch_month5,0))</f>
        <v>116.42156862745098</v>
      </c>
      <c r="LL12" s="7">
        <v>2921000</v>
      </c>
      <c r="LM12" s="7">
        <f>LL12/INDEX(exch_Rate_Data3,MATCH('Total Basket CMB_Sorghum'!$A12,Exch_regions1),MATCH('Total Basket CMB_Sorghum'!LL$1,exch_month6,0))</f>
        <v>106.86715691654776</v>
      </c>
      <c r="LN12" s="7">
        <v>2717416.6666666665</v>
      </c>
      <c r="LO12" s="7">
        <f>LN12/INDEX(Exchange_rate4,MATCH('Total Basket CMB_Sorghum'!$A12,Exch_regions1),MATCH('Total Basket CMB_Sorghum'!LN$1,exch_month7,0))</f>
        <v>98.935072815533971</v>
      </c>
      <c r="LP12" s="7">
        <v>2847067.5</v>
      </c>
      <c r="LQ12" s="7">
        <f>LP12/INDEX(Exchange_rate5,MATCH('Total Basket CMB_Sorghum'!$A12,Exch_regions1),MATCH('Total Basket CMB_Sorghum'!LP$1,exch_month8,0))</f>
        <v>102.90605421686746</v>
      </c>
      <c r="LR12" s="7">
        <v>2625600</v>
      </c>
      <c r="LS12" s="7">
        <f>LR12/INDEX(Exchange_rate6,MATCH('Total Basket CMB_Sorghum'!$A12,Exch_regions1),MATCH('Total Basket CMB_Sorghum'!LR$1,exch_month9,0))</f>
        <v>94.900061445042837</v>
      </c>
      <c r="LT12" s="7">
        <v>2724362.5</v>
      </c>
      <c r="LU12" s="7">
        <f>LT12/INDEX(Exchange_rate7,MATCH('Total Basket CMB_Sorghum'!$A12,Exch_regions1),MATCH('Total Basket CMB_Sorghum'!LT$1,exch_month10,0))</f>
        <v>99.067727272727268</v>
      </c>
      <c r="LV12" s="7">
        <v>2657165</v>
      </c>
      <c r="LW12" s="7">
        <f>LV12/INDEX(exchange_rates8,MATCH('Total Basket CMB_Sorghum'!$A12,Exch_regions1),MATCH('Total Basket CMB_Sorghum'!LV$1,exch_month11,0))</f>
        <v>96.042108433734938</v>
      </c>
      <c r="LX12" s="7">
        <v>3016933.3333333335</v>
      </c>
      <c r="LY12" s="7">
        <f>LX12/INDEX(exchange_rates9,MATCH('Total Basket CMB_Sorghum'!$A12,Exch_regions1),MATCH('Total Basket CMB_Sorghum'!LX$1,exch_month12,0))</f>
        <v>108.3928143712575</v>
      </c>
      <c r="LZ12" s="7">
        <v>2814413.8888888885</v>
      </c>
      <c r="MA12" s="7">
        <f>LZ12/INDEX(exchange_rates10,MATCH('Total Basket CMB_Sorghum'!$A12,Exch_regions1),MATCH('Total Basket CMB_Sorghum'!LZ$1,exch_month13,0))</f>
        <v>101.11666666666666</v>
      </c>
      <c r="MB12" s="7">
        <v>2831830.3333333335</v>
      </c>
      <c r="MC12" s="7">
        <f>MB12/INDEX(exchange_rates11,MATCH('Total Basket CMB_Sorghum'!$A12,Exch_regions1),MATCH('Total Basket CMB_Sorghum'!MB$1,exch_month14,0))</f>
        <v>101.74240718562875</v>
      </c>
      <c r="MD12" s="7">
        <v>2769348.5185000002</v>
      </c>
      <c r="ME12" s="7">
        <f>MD12/INDEX(exchange_rates12,MATCH('Total Basket CMB_Sorghum'!$A12,Exch_regions1),MATCH('Total Basket CMB_Sorghum'!MD$1,exch_month15,0))</f>
        <v>98.905304232142868</v>
      </c>
      <c r="MF12" s="7">
        <v>2776795.8333333335</v>
      </c>
      <c r="MG12" s="7">
        <f>MF12/INDEX(exchange_rates13,MATCH('Total Basket CMB_Sorghum'!$A12,Exch_regions1),MATCH('Total Basket CMB_Sorghum'!MF$1,exch_month16,0))</f>
        <v>99.171279761904771</v>
      </c>
      <c r="MH12" s="7">
        <v>2694658.3333333335</v>
      </c>
      <c r="MI12" s="7">
        <f>MH12/INDEX(exchange_rates14,MATCH('Total Basket CMB_Sorghum'!$A12,Exch_regions1),MATCH('Total Basket CMB_Sorghum'!MH$1,exch_month17,0))</f>
        <v>96.237797619047626</v>
      </c>
      <c r="MJ12" s="7">
        <v>2714150</v>
      </c>
      <c r="MK12" s="7">
        <f>MJ12/INDEX(exchange_rates15,MATCH('Total Basket CMB_Sorghum'!$A12,Exch_regions1),MATCH('Total Basket CMB_Sorghum'!MJ$1,exch_month18,0))</f>
        <v>96.933928571428567</v>
      </c>
      <c r="ML12" s="7">
        <v>2578191.6666666665</v>
      </c>
      <c r="MM12" s="7">
        <f>ML12/INDEX(exchange_rates16,MATCH('Total Basket CMB_Sorghum'!$A12,Exch_regions1),MATCH('Total Basket CMB_Sorghum'!ML$1,exch_month19,0))</f>
        <v>88.395142857142844</v>
      </c>
      <c r="MN12" s="7">
        <v>2614441.6666666665</v>
      </c>
      <c r="MO12" s="7">
        <f>MN12/INDEX(exchange_rates17,MATCH('Total Basket CMB_Sorghum'!$A12,Exch_regions1),MATCH('Total Basket CMB_Sorghum'!MN$1,exch_month20,0))</f>
        <v>88.625141242937843</v>
      </c>
      <c r="MP12" s="7">
        <v>2745832.8333333335</v>
      </c>
      <c r="MQ12" s="7">
        <f>MP12/INDEX(exchange_rates18,MATCH('Total Basket CMB_Sorghum'!$A12,Exch_regions1),MATCH('Total Basket CMB_Sorghum'!MP$1,exch_month21,0))</f>
        <v>94.142840000000007</v>
      </c>
      <c r="MR12" s="7">
        <v>2692165</v>
      </c>
      <c r="MS12" s="7">
        <f>MR12/INDEX(exchange_rates19,MATCH('Total Basket CMB_Sorghum'!$A12,Exch_regions1),MATCH('Total Basket CMB_Sorghum'!MR$1,exch_month22,0))</f>
        <v>88.752692307692314</v>
      </c>
      <c r="MT12" s="40">
        <f t="shared" si="106"/>
        <v>3577901.4666666673</v>
      </c>
      <c r="MU12" s="40">
        <f t="shared" si="107"/>
        <v>121.10761420936369</v>
      </c>
    </row>
    <row r="13" spans="1:359" ht="13.5" customHeight="1" x14ac:dyDescent="0.25">
      <c r="A13" s="14" t="s">
        <v>9</v>
      </c>
      <c r="B13" s="7">
        <v>2748900</v>
      </c>
      <c r="C13" s="7">
        <f t="shared" si="105"/>
        <v>90.872727272727275</v>
      </c>
      <c r="D13" s="7">
        <v>2963187.5</v>
      </c>
      <c r="E13" s="7">
        <f t="shared" si="0"/>
        <v>99.324720670391059</v>
      </c>
      <c r="F13" s="7">
        <v>3004750</v>
      </c>
      <c r="G13" s="7">
        <f t="shared" si="1"/>
        <v>99.221243808475506</v>
      </c>
      <c r="H13" s="7">
        <v>3432031.25</v>
      </c>
      <c r="I13" s="7">
        <f t="shared" si="2"/>
        <v>109.38745019920319</v>
      </c>
      <c r="J13" s="7">
        <v>3483093.75</v>
      </c>
      <c r="K13" s="7">
        <f t="shared" si="3"/>
        <v>108.19861506601087</v>
      </c>
      <c r="L13" s="7">
        <v>3690437.5</v>
      </c>
      <c r="M13" s="7">
        <f t="shared" si="4"/>
        <v>113.40653008962867</v>
      </c>
      <c r="N13" s="7">
        <v>3489968.75</v>
      </c>
      <c r="O13" s="7">
        <f t="shared" si="5"/>
        <v>111.20452734997345</v>
      </c>
      <c r="P13" s="7">
        <v>3449762.5</v>
      </c>
      <c r="Q13" s="7">
        <f t="shared" si="6"/>
        <v>114.1549470549305</v>
      </c>
      <c r="R13" s="7">
        <v>3651750</v>
      </c>
      <c r="S13" s="7">
        <f t="shared" si="7"/>
        <v>121.45509977827051</v>
      </c>
      <c r="T13" s="7">
        <v>3444125</v>
      </c>
      <c r="U13" s="7">
        <f t="shared" si="8"/>
        <v>119.96952104499275</v>
      </c>
      <c r="V13" s="7">
        <v>3152593.75</v>
      </c>
      <c r="W13" s="7">
        <f t="shared" si="9"/>
        <v>130.2276247848537</v>
      </c>
      <c r="X13" s="7">
        <v>2315062.5</v>
      </c>
      <c r="Y13" s="7">
        <f t="shared" si="10"/>
        <v>91.715912842522286</v>
      </c>
      <c r="Z13" s="15">
        <v>1905625</v>
      </c>
      <c r="AA13" s="7">
        <f t="shared" si="11"/>
        <v>76.788112827400937</v>
      </c>
      <c r="AB13" s="7">
        <v>1850312.5</v>
      </c>
      <c r="AC13" s="7">
        <f t="shared" si="12"/>
        <v>75.780716723549489</v>
      </c>
      <c r="AD13" s="7">
        <v>2037937.5</v>
      </c>
      <c r="AE13" s="7">
        <f t="shared" si="13"/>
        <v>92.458412098298666</v>
      </c>
      <c r="AF13" s="7">
        <v>1871250</v>
      </c>
      <c r="AG13" s="7">
        <f t="shared" si="14"/>
        <v>84.417293233082702</v>
      </c>
      <c r="AH13" s="7">
        <v>1828937.5</v>
      </c>
      <c r="AI13" s="7">
        <f t="shared" si="15"/>
        <v>82.851075877689695</v>
      </c>
      <c r="AJ13" s="7">
        <v>1919250</v>
      </c>
      <c r="AK13" s="7">
        <f t="shared" si="16"/>
        <v>86.323088455772123</v>
      </c>
      <c r="AL13" s="7">
        <v>1952875</v>
      </c>
      <c r="AM13" s="7">
        <f t="shared" si="17"/>
        <v>87.769662921348313</v>
      </c>
      <c r="AN13" s="7">
        <v>1976437.5</v>
      </c>
      <c r="AO13" s="7">
        <f t="shared" si="18"/>
        <v>88.861933308355191</v>
      </c>
      <c r="AP13" s="7">
        <v>1985656.25</v>
      </c>
      <c r="AQ13" s="7">
        <f t="shared" si="19"/>
        <v>88.546544035674472</v>
      </c>
      <c r="AR13" s="7">
        <v>1924550</v>
      </c>
      <c r="AS13" s="7">
        <f t="shared" si="20"/>
        <v>85.611654804270458</v>
      </c>
      <c r="AT13" s="7">
        <v>1937187.5</v>
      </c>
      <c r="AU13" s="7">
        <f t="shared" si="21"/>
        <v>86.161045218680513</v>
      </c>
      <c r="AV13" s="7">
        <v>1789400</v>
      </c>
      <c r="AW13" s="7">
        <f t="shared" si="22"/>
        <v>79.552459988144633</v>
      </c>
      <c r="AX13" s="7">
        <v>1684718.75</v>
      </c>
      <c r="AY13" s="7">
        <f t="shared" si="23"/>
        <v>76.549129117758426</v>
      </c>
      <c r="AZ13" s="7">
        <v>1564562.5</v>
      </c>
      <c r="BA13" s="7">
        <f t="shared" si="24"/>
        <v>88.144366197183103</v>
      </c>
      <c r="BB13" s="7">
        <v>1589312.5</v>
      </c>
      <c r="BC13" s="7">
        <f t="shared" si="25"/>
        <v>95.837939698492463</v>
      </c>
      <c r="BD13" s="7">
        <v>1535562.5</v>
      </c>
      <c r="BE13" s="7">
        <f t="shared" si="26"/>
        <v>88.16626794258373</v>
      </c>
      <c r="BF13" s="7">
        <v>1578500</v>
      </c>
      <c r="BG13" s="7">
        <f t="shared" si="27"/>
        <v>90.501672240802662</v>
      </c>
      <c r="BH13" s="7">
        <v>1632812.5</v>
      </c>
      <c r="BI13" s="7">
        <f t="shared" si="28"/>
        <v>86.088532513181008</v>
      </c>
      <c r="BJ13" s="7">
        <v>1686685</v>
      </c>
      <c r="BK13" s="7">
        <f t="shared" si="29"/>
        <v>88.062217194570138</v>
      </c>
      <c r="BL13" s="7">
        <v>1580718.75</v>
      </c>
      <c r="BM13" s="7">
        <f t="shared" si="30"/>
        <v>81.655725355144213</v>
      </c>
      <c r="BN13" s="7">
        <v>1615843.75</v>
      </c>
      <c r="BO13" s="7">
        <f t="shared" si="31"/>
        <v>81.300314465408803</v>
      </c>
      <c r="BP13" s="7">
        <v>1695087.5</v>
      </c>
      <c r="BQ13" s="7">
        <f t="shared" si="32"/>
        <v>79.025058275058271</v>
      </c>
      <c r="BR13" s="7">
        <v>1728262.5</v>
      </c>
      <c r="BS13" s="7">
        <f t="shared" si="33"/>
        <v>82.215998287426856</v>
      </c>
      <c r="BT13" s="7">
        <v>1744231.25</v>
      </c>
      <c r="BU13" s="7">
        <f t="shared" si="34"/>
        <v>85.015333062550766</v>
      </c>
      <c r="BV13" s="7">
        <v>1797387.5</v>
      </c>
      <c r="BW13" s="7">
        <f t="shared" si="35"/>
        <v>91.353875476493016</v>
      </c>
      <c r="BX13" s="7">
        <v>1784625</v>
      </c>
      <c r="BY13" s="7">
        <f t="shared" si="36"/>
        <v>96.292715827338142</v>
      </c>
      <c r="BZ13" s="7">
        <v>1769325</v>
      </c>
      <c r="CA13" s="7">
        <f t="shared" si="37"/>
        <v>92.112364425162696</v>
      </c>
      <c r="CB13" s="7">
        <v>1778012.5</v>
      </c>
      <c r="CC13" s="7">
        <f t="shared" si="38"/>
        <v>86.8905567863426</v>
      </c>
      <c r="CD13" s="7">
        <v>1866312.5</v>
      </c>
      <c r="CE13" s="7">
        <f t="shared" si="39"/>
        <v>91.616145500957245</v>
      </c>
      <c r="CF13" s="7">
        <v>1906651.25</v>
      </c>
      <c r="CG13" s="7">
        <f t="shared" si="40"/>
        <v>92.675854666234613</v>
      </c>
      <c r="CH13" s="7">
        <v>2028262.5</v>
      </c>
      <c r="CI13" s="7">
        <f t="shared" si="41"/>
        <v>100.40903465346534</v>
      </c>
      <c r="CJ13" s="7">
        <v>1973775</v>
      </c>
      <c r="CK13" s="7">
        <f t="shared" si="42"/>
        <v>96.912029459901788</v>
      </c>
      <c r="CL13" s="7">
        <v>1977725</v>
      </c>
      <c r="CM13" s="7">
        <f t="shared" si="43"/>
        <v>93.435826771653538</v>
      </c>
      <c r="CN13" s="7">
        <v>2171666.6666666665</v>
      </c>
      <c r="CO13" s="7">
        <f t="shared" si="44"/>
        <v>99.617737003058096</v>
      </c>
      <c r="CP13" s="7">
        <v>2113208.3333333335</v>
      </c>
      <c r="CQ13" s="7">
        <f t="shared" si="45"/>
        <v>97.833719135802482</v>
      </c>
      <c r="CR13" s="7">
        <v>2057666.6666666667</v>
      </c>
      <c r="CS13" s="7">
        <f t="shared" si="46"/>
        <v>95.232952792348044</v>
      </c>
      <c r="CT13" s="7">
        <v>1887500</v>
      </c>
      <c r="CU13" s="7">
        <f t="shared" si="47"/>
        <v>86.417397939717659</v>
      </c>
      <c r="CV13" s="7">
        <v>1829125</v>
      </c>
      <c r="CW13" s="7">
        <f t="shared" si="48"/>
        <v>83.489920121719294</v>
      </c>
      <c r="CX13" s="7">
        <v>1998383.3333333333</v>
      </c>
      <c r="CY13" s="7">
        <f t="shared" si="49"/>
        <v>91.028697236562408</v>
      </c>
      <c r="CZ13" s="7">
        <v>1969520.8333333333</v>
      </c>
      <c r="DA13" s="7">
        <f t="shared" si="50"/>
        <v>89.185849056603772</v>
      </c>
      <c r="DB13" s="7">
        <v>1919666.6666666667</v>
      </c>
      <c r="DC13" s="7">
        <f t="shared" si="51"/>
        <v>86.471471471471475</v>
      </c>
      <c r="DD13" s="7">
        <v>1899983.3333333333</v>
      </c>
      <c r="DE13" s="7">
        <f t="shared" si="52"/>
        <v>85.610543706818859</v>
      </c>
      <c r="DF13" s="7">
        <v>1850083.3333333333</v>
      </c>
      <c r="DG13" s="7">
        <f t="shared" si="53"/>
        <v>83.462406015037587</v>
      </c>
      <c r="DH13" s="7">
        <v>1851333.3333333333</v>
      </c>
      <c r="DI13" s="7">
        <f t="shared" si="54"/>
        <v>81.67647058823529</v>
      </c>
      <c r="DJ13" s="7">
        <v>1918666.6666666667</v>
      </c>
      <c r="DK13" s="7">
        <f t="shared" si="55"/>
        <v>84.740522635259481</v>
      </c>
      <c r="DL13" s="7">
        <v>1974479.1666666667</v>
      </c>
      <c r="DM13" s="7">
        <f t="shared" si="56"/>
        <v>86.695023783388223</v>
      </c>
      <c r="DN13" s="7">
        <v>1888291.6666666667</v>
      </c>
      <c r="DO13" s="7">
        <f t="shared" si="57"/>
        <v>83.42967599410899</v>
      </c>
      <c r="DP13" s="7">
        <v>1903166.6666666667</v>
      </c>
      <c r="DQ13" s="7">
        <f t="shared" si="58"/>
        <v>83.994115483633692</v>
      </c>
      <c r="DR13" s="7">
        <v>1811083.3333333333</v>
      </c>
      <c r="DS13" s="7">
        <f t="shared" si="59"/>
        <v>79.842027920646586</v>
      </c>
      <c r="DT13" s="7">
        <v>1682266.6666666667</v>
      </c>
      <c r="DU13" s="7">
        <f t="shared" si="60"/>
        <v>74.634723454599239</v>
      </c>
      <c r="DV13" s="7">
        <v>1711936.6666666667</v>
      </c>
      <c r="DW13" s="7">
        <f t="shared" si="61"/>
        <v>75.238939349545859</v>
      </c>
      <c r="DX13" s="7">
        <v>1782025</v>
      </c>
      <c r="DY13" s="7">
        <f t="shared" si="62"/>
        <v>77.90273224043716</v>
      </c>
      <c r="DZ13" s="7">
        <v>1710166.6666666667</v>
      </c>
      <c r="EA13" s="7">
        <f t="shared" si="63"/>
        <v>74.376630907509437</v>
      </c>
      <c r="EB13" s="7">
        <v>1915333.3333333333</v>
      </c>
      <c r="EC13" s="7">
        <f t="shared" si="64"/>
        <v>83.064691001084213</v>
      </c>
      <c r="ED13" s="7">
        <v>1962500</v>
      </c>
      <c r="EE13" s="7">
        <f t="shared" si="65"/>
        <v>86.580882352941174</v>
      </c>
      <c r="EF13" s="7">
        <v>2022616.6666666667</v>
      </c>
      <c r="EG13" s="7">
        <f t="shared" si="66"/>
        <v>88.867164616285891</v>
      </c>
      <c r="EH13" s="7">
        <v>2081083.3333333333</v>
      </c>
      <c r="EI13" s="7">
        <f t="shared" si="67"/>
        <v>91.342355523043167</v>
      </c>
      <c r="EJ13" s="7">
        <v>2092500</v>
      </c>
      <c r="EK13" s="7">
        <f t="shared" si="68"/>
        <v>91.47540983606558</v>
      </c>
      <c r="EL13" s="7">
        <v>2153479.1666666665</v>
      </c>
      <c r="EM13" s="7">
        <f t="shared" si="69"/>
        <v>93.156993511175187</v>
      </c>
      <c r="EN13" s="7">
        <v>2333187.5</v>
      </c>
      <c r="EO13" s="7">
        <f t="shared" si="70"/>
        <v>99.60245464247599</v>
      </c>
      <c r="EP13" s="7">
        <v>2284100</v>
      </c>
      <c r="EQ13" s="7">
        <f t="shared" si="71"/>
        <v>97.250922509225092</v>
      </c>
      <c r="ER13" s="7">
        <v>2288158.3333333335</v>
      </c>
      <c r="ES13" s="7">
        <f t="shared" si="72"/>
        <v>102.64635514018691</v>
      </c>
      <c r="ET13" s="7">
        <v>2323500</v>
      </c>
      <c r="EU13" s="7">
        <f t="shared" si="73"/>
        <v>105.73378839590444</v>
      </c>
      <c r="EV13" s="7">
        <v>2456308.3333333335</v>
      </c>
      <c r="EW13" s="7">
        <f t="shared" si="74"/>
        <v>108.92719881744273</v>
      </c>
      <c r="EX13" s="7">
        <v>2326046.6666666665</v>
      </c>
      <c r="EY13" s="7">
        <f t="shared" si="75"/>
        <v>102.92241887905604</v>
      </c>
      <c r="EZ13" s="7">
        <v>2306208.3333333335</v>
      </c>
      <c r="FA13" s="7">
        <f t="shared" si="76"/>
        <v>102.3843877173511</v>
      </c>
      <c r="FB13" s="7">
        <v>2234416.6666666665</v>
      </c>
      <c r="FC13" s="7">
        <f t="shared" si="77"/>
        <v>98.172964264792029</v>
      </c>
      <c r="FD13" s="7">
        <v>2112416.6666666665</v>
      </c>
      <c r="FE13" s="7">
        <f t="shared" si="78"/>
        <v>93.023853211009168</v>
      </c>
      <c r="FF13" s="7">
        <v>2257250</v>
      </c>
      <c r="FG13" s="7">
        <f t="shared" si="79"/>
        <v>99.328932893289334</v>
      </c>
      <c r="FH13" s="7">
        <v>2340958.3333333335</v>
      </c>
      <c r="FI13" s="7">
        <f t="shared" si="80"/>
        <v>102.29970866715223</v>
      </c>
      <c r="FJ13" s="7">
        <v>2167791.6666666665</v>
      </c>
      <c r="FK13" s="7">
        <f t="shared" si="81"/>
        <v>94.457153231663028</v>
      </c>
      <c r="FL13" s="7">
        <v>2046312.5</v>
      </c>
      <c r="FM13" s="7">
        <f t="shared" si="82"/>
        <v>89.099238026124809</v>
      </c>
      <c r="FN13" s="7">
        <v>2047483.3333333333</v>
      </c>
      <c r="FO13" s="7">
        <f t="shared" si="83"/>
        <v>87.774364104029715</v>
      </c>
      <c r="FP13" s="7">
        <v>2075062.5</v>
      </c>
      <c r="FQ13" s="7">
        <f t="shared" si="84"/>
        <v>90.252808988764045</v>
      </c>
      <c r="FR13" s="7">
        <v>2064750</v>
      </c>
      <c r="FS13" s="7">
        <f t="shared" si="85"/>
        <v>88.552537526804855</v>
      </c>
      <c r="FT13" s="7">
        <v>2009000</v>
      </c>
      <c r="FU13" s="7">
        <f t="shared" si="86"/>
        <v>86.315789473684205</v>
      </c>
      <c r="FV13" s="7">
        <v>2026375</v>
      </c>
      <c r="FW13" s="7">
        <f t="shared" si="87"/>
        <v>87.690227190768127</v>
      </c>
      <c r="FX13" s="7">
        <v>1942625</v>
      </c>
      <c r="FY13" s="7">
        <f t="shared" si="88"/>
        <v>84.309222423146466</v>
      </c>
      <c r="FZ13" s="7">
        <v>1842233.3333333333</v>
      </c>
      <c r="GA13" s="7">
        <f t="shared" si="89"/>
        <v>77.818924246691068</v>
      </c>
      <c r="GB13" s="7">
        <v>1804291.6666666667</v>
      </c>
      <c r="GC13" s="7">
        <f t="shared" si="90"/>
        <v>75.440766550522653</v>
      </c>
      <c r="GD13" s="7">
        <v>1866895.8333333333</v>
      </c>
      <c r="GE13" s="7">
        <f t="shared" si="91"/>
        <v>78.194589877835952</v>
      </c>
      <c r="GF13" s="7">
        <v>1799566.6666666667</v>
      </c>
      <c r="GG13" s="7">
        <f t="shared" si="92"/>
        <v>74.836429165511504</v>
      </c>
      <c r="GH13" s="7">
        <v>1754895.8333333333</v>
      </c>
      <c r="GI13" s="7">
        <f t="shared" si="93"/>
        <v>71.774880708929786</v>
      </c>
      <c r="GJ13" s="7">
        <v>1756833.3333333333</v>
      </c>
      <c r="GK13" s="7">
        <f t="shared" si="94"/>
        <v>71.854124062713012</v>
      </c>
      <c r="GL13" s="7">
        <v>1789354.1666666667</v>
      </c>
      <c r="GM13" s="7">
        <f t="shared" si="95"/>
        <v>72.935631793478265</v>
      </c>
      <c r="GN13" s="7">
        <v>1796575</v>
      </c>
      <c r="GO13" s="7">
        <f t="shared" si="96"/>
        <v>73.081016949152541</v>
      </c>
      <c r="GP13" s="7">
        <v>1878576</v>
      </c>
      <c r="GQ13" s="7">
        <f t="shared" si="97"/>
        <v>77.017123334472146</v>
      </c>
      <c r="GR13" s="7">
        <v>1999183.3333333333</v>
      </c>
      <c r="GS13" s="7">
        <f t="shared" si="98"/>
        <v>82.000957068635486</v>
      </c>
      <c r="GT13" s="7">
        <v>1838083.3333333333</v>
      </c>
      <c r="GU13" s="7">
        <f t="shared" si="99"/>
        <v>74.592492390936755</v>
      </c>
      <c r="GV13" s="7">
        <v>1856229.1666666667</v>
      </c>
      <c r="GW13" s="7">
        <f t="shared" si="100"/>
        <v>75.25253378378379</v>
      </c>
      <c r="GX13" s="7">
        <v>2148316.6666666665</v>
      </c>
      <c r="GY13" s="7">
        <f t="shared" si="100"/>
        <v>87.925648021828096</v>
      </c>
      <c r="GZ13" s="7">
        <v>2206666.6666666665</v>
      </c>
      <c r="HA13" s="7">
        <f t="shared" si="100"/>
        <v>90.622861054072544</v>
      </c>
      <c r="HB13" s="7">
        <v>2200833.3333333335</v>
      </c>
      <c r="HC13" s="7">
        <f t="shared" si="100"/>
        <v>89.222972972972968</v>
      </c>
      <c r="HD13" s="7">
        <v>2130583.3333333335</v>
      </c>
      <c r="HE13" s="7">
        <f t="shared" si="100"/>
        <v>84.379537953795392</v>
      </c>
      <c r="HF13" s="7">
        <v>2072958.3333333333</v>
      </c>
      <c r="HG13" s="7">
        <f t="shared" si="100"/>
        <v>82.918333333333337</v>
      </c>
      <c r="HH13" s="7">
        <v>2038000</v>
      </c>
      <c r="HI13" s="7">
        <f t="shared" si="100"/>
        <v>81.438561438561436</v>
      </c>
      <c r="HJ13" s="7">
        <v>1873500</v>
      </c>
      <c r="HK13" s="7">
        <f t="shared" si="100"/>
        <v>74.890073284477012</v>
      </c>
      <c r="HL13" s="7">
        <v>1804604.1666666667</v>
      </c>
      <c r="HM13" s="7">
        <f t="shared" si="100"/>
        <v>72.304674457429059</v>
      </c>
      <c r="HN13" s="7">
        <v>1856770.8333333333</v>
      </c>
      <c r="HO13" s="7">
        <f t="shared" si="100"/>
        <v>73.901326699834158</v>
      </c>
      <c r="HP13" s="7">
        <v>2064437.5</v>
      </c>
      <c r="HQ13" s="7">
        <f t="shared" si="100"/>
        <v>79.785024154589365</v>
      </c>
      <c r="HR13" s="7">
        <v>2054000</v>
      </c>
      <c r="HS13" s="7">
        <f t="shared" si="100"/>
        <v>79.766990291262132</v>
      </c>
      <c r="HT13" s="7">
        <v>2105666.6666666665</v>
      </c>
      <c r="HU13" s="7">
        <f t="shared" si="100"/>
        <v>82.445836596188983</v>
      </c>
      <c r="HV13" s="7">
        <v>2214729.1666666665</v>
      </c>
      <c r="HW13" s="7">
        <f t="shared" si="100"/>
        <v>86.56921824104235</v>
      </c>
      <c r="HX13" s="7">
        <v>2154216.6666666665</v>
      </c>
      <c r="HY13" s="7">
        <f t="shared" si="108"/>
        <v>85.371862615587844</v>
      </c>
      <c r="HZ13" s="7">
        <v>2176187.5</v>
      </c>
      <c r="IA13" s="7">
        <f t="shared" si="101"/>
        <v>85.620491803278682</v>
      </c>
      <c r="IB13" s="7">
        <v>2427387.3333333335</v>
      </c>
      <c r="IC13" s="7">
        <f t="shared" si="101"/>
        <v>94.512160934458151</v>
      </c>
      <c r="ID13" s="7">
        <v>2388500</v>
      </c>
      <c r="IE13" s="7">
        <f t="shared" si="101"/>
        <v>92.817357512953379</v>
      </c>
      <c r="IF13" s="7">
        <v>2407184</v>
      </c>
      <c r="IG13" s="7">
        <f t="shared" si="101"/>
        <v>92.584000000000003</v>
      </c>
      <c r="IH13" s="7">
        <v>2457354.1666666665</v>
      </c>
      <c r="II13" s="7">
        <f t="shared" si="101"/>
        <v>95.58589951377634</v>
      </c>
      <c r="IJ13" s="7">
        <v>2468250</v>
      </c>
      <c r="IK13" s="7">
        <f t="shared" si="101"/>
        <v>95.339719572019007</v>
      </c>
      <c r="IL13" s="7">
        <v>2410547.3333333335</v>
      </c>
      <c r="IM13" s="7">
        <f t="shared" si="101"/>
        <v>94.162005208333341</v>
      </c>
      <c r="IN13" s="7">
        <v>2431062.5</v>
      </c>
      <c r="IO13" s="7">
        <f t="shared" si="101"/>
        <v>93.50240384615384</v>
      </c>
      <c r="IP13" s="7">
        <v>2478283.3333333335</v>
      </c>
      <c r="IQ13" s="7">
        <f t="shared" si="101"/>
        <v>96.431258106355386</v>
      </c>
      <c r="IR13" s="7">
        <v>2510125</v>
      </c>
      <c r="IS13" s="7">
        <f t="shared" si="101"/>
        <v>100.07142857142857</v>
      </c>
      <c r="IT13" s="7">
        <v>2616312.5</v>
      </c>
      <c r="IU13" s="7">
        <f t="shared" si="101"/>
        <v>103.61633663366337</v>
      </c>
      <c r="IV13" s="34">
        <v>2568433.3333333335</v>
      </c>
      <c r="IW13" s="7">
        <f t="shared" si="101"/>
        <v>101.38552631578949</v>
      </c>
      <c r="IX13" s="7">
        <v>2668437.5</v>
      </c>
      <c r="IY13" s="7">
        <f t="shared" si="101"/>
        <v>102.79695024077047</v>
      </c>
      <c r="IZ13" s="7">
        <v>2762625</v>
      </c>
      <c r="JA13" s="7">
        <f t="shared" si="101"/>
        <v>106.01694915254238</v>
      </c>
      <c r="JB13" s="7">
        <v>2870133.3333333335</v>
      </c>
      <c r="JC13" s="7">
        <f t="shared" si="109"/>
        <v>110.3897435897436</v>
      </c>
      <c r="JD13" s="7">
        <v>3166500</v>
      </c>
      <c r="JE13" s="7">
        <f t="shared" si="102"/>
        <v>121.78846153846153</v>
      </c>
      <c r="JF13" s="7">
        <v>3476750</v>
      </c>
      <c r="JG13" s="7">
        <f t="shared" si="102"/>
        <v>133.72115384615384</v>
      </c>
      <c r="JH13" s="7">
        <v>3550895.8333333335</v>
      </c>
      <c r="JI13" s="7">
        <f t="shared" si="102"/>
        <v>135.703025477707</v>
      </c>
      <c r="JJ13" s="7">
        <v>4036833.3333333335</v>
      </c>
      <c r="JK13" s="7">
        <f t="shared" si="102"/>
        <v>155.26282051282053</v>
      </c>
      <c r="JL13" s="7">
        <v>4071312.5</v>
      </c>
      <c r="JM13" s="7">
        <f t="shared" si="102"/>
        <v>156.58894230769232</v>
      </c>
      <c r="JN13" s="7">
        <v>3835450</v>
      </c>
      <c r="JO13" s="7">
        <f t="shared" si="102"/>
        <v>147.5173076923077</v>
      </c>
      <c r="JP13" s="7">
        <v>4102625</v>
      </c>
      <c r="JQ13" s="7">
        <f t="shared" si="102"/>
        <v>156.2904761904762</v>
      </c>
      <c r="JR13" s="7">
        <v>4203333.333333333</v>
      </c>
      <c r="JS13" s="7">
        <f t="shared" si="102"/>
        <v>161.66666666666666</v>
      </c>
      <c r="JT13" s="7">
        <v>3879566.6666666665</v>
      </c>
      <c r="JU13" s="7">
        <f t="shared" si="102"/>
        <v>145.48374999999999</v>
      </c>
      <c r="JV13" s="7">
        <v>3619541.6666666665</v>
      </c>
      <c r="JW13" s="7">
        <f t="shared" si="102"/>
        <v>137.45094936708861</v>
      </c>
      <c r="JX13" s="7">
        <v>3738066.6666666665</v>
      </c>
      <c r="JY13" s="7">
        <f t="shared" si="102"/>
        <v>141.95189873417721</v>
      </c>
      <c r="JZ13" s="7">
        <v>3742458.3333333335</v>
      </c>
      <c r="KA13" s="7">
        <f t="shared" si="102"/>
        <v>142.11867088607596</v>
      </c>
      <c r="KB13" s="7">
        <v>3740500</v>
      </c>
      <c r="KC13" s="7">
        <f t="shared" si="102"/>
        <v>142.04430379746836</v>
      </c>
      <c r="KD13" s="7">
        <v>3496600</v>
      </c>
      <c r="KE13" s="7">
        <f t="shared" si="102"/>
        <v>131.12577814445362</v>
      </c>
      <c r="KF13" s="7">
        <v>3247708.3333333335</v>
      </c>
      <c r="KG13" s="7">
        <f t="shared" si="110"/>
        <v>121.79210730268257</v>
      </c>
      <c r="KH13" s="7">
        <v>3216833.3333333335</v>
      </c>
      <c r="KI13" s="7">
        <f t="shared" si="103"/>
        <v>120.63426585664642</v>
      </c>
      <c r="KJ13" s="7">
        <v>3133208.3333333335</v>
      </c>
      <c r="KK13" s="7">
        <f t="shared" si="103"/>
        <v>117.49824995624891</v>
      </c>
      <c r="KL13" s="7">
        <v>2975500</v>
      </c>
      <c r="KM13" s="7">
        <f t="shared" si="103"/>
        <v>112.99510120381271</v>
      </c>
      <c r="KN13" s="7">
        <v>2770708.3333333335</v>
      </c>
      <c r="KO13" s="7">
        <f t="shared" si="103"/>
        <v>105.21810402663326</v>
      </c>
      <c r="KP13" s="7">
        <v>2633450</v>
      </c>
      <c r="KQ13" s="7">
        <f t="shared" si="103"/>
        <v>100.00569627463639</v>
      </c>
      <c r="KR13" s="7">
        <v>2669104.1666666665</v>
      </c>
      <c r="KS13" s="7">
        <f t="shared" si="103"/>
        <v>101.35966910973556</v>
      </c>
      <c r="KT13" s="7">
        <v>2723750</v>
      </c>
      <c r="KU13" s="7">
        <f t="shared" si="103"/>
        <v>103.43485360574185</v>
      </c>
      <c r="KV13" s="7">
        <v>2723483.3333333335</v>
      </c>
      <c r="KW13" s="7">
        <f t="shared" si="103"/>
        <v>103.42472689527716</v>
      </c>
      <c r="KX13" s="7">
        <v>2763270.8333333335</v>
      </c>
      <c r="KY13" s="7">
        <f t="shared" si="103"/>
        <v>104.93566374257902</v>
      </c>
      <c r="KZ13" s="7">
        <v>3274958.3333333335</v>
      </c>
      <c r="LA13" s="7">
        <f t="shared" si="103"/>
        <v>122.0496527907179</v>
      </c>
      <c r="LB13" s="7">
        <v>3254150</v>
      </c>
      <c r="LC13" s="7">
        <f t="shared" si="103"/>
        <v>119.05572019170965</v>
      </c>
      <c r="LD13" s="7">
        <v>2938854.1666666665</v>
      </c>
      <c r="LE13" s="7">
        <f t="shared" si="103"/>
        <v>109.18614083320949</v>
      </c>
      <c r="LF13" s="7">
        <v>2782041.6666666665</v>
      </c>
      <c r="LG13" s="7">
        <f t="shared" si="104"/>
        <v>101.78325345431041</v>
      </c>
      <c r="LH13" s="7">
        <v>2663361.6666666665</v>
      </c>
      <c r="LI13" s="7">
        <f>LH13/INDEX(Exch_Rate_Data1,MATCH('Total Basket CMB_Sorghum'!$A13,Exch_regions1),MATCH('Total Basket CMB_Sorghum'!LH$1,exch_month4,0))</f>
        <v>97.917708333333323</v>
      </c>
      <c r="LJ13" s="7">
        <v>2788830</v>
      </c>
      <c r="LK13" s="7">
        <f>LJ13/INDEX(exch_Rate_Data2,MATCH('Total Basket CMB_Sorghum'!$A13,Exch_regions1),MATCH('Total Basket CMB_Sorghum'!LJ$1,exch_month5,0))</f>
        <v>102.65883825369947</v>
      </c>
      <c r="LL13" s="7">
        <v>2870291.6666666665</v>
      </c>
      <c r="LM13" s="7">
        <f>LL13/INDEX(exch_Rate_Data3,MATCH('Total Basket CMB_Sorghum'!$A13,Exch_regions1),MATCH('Total Basket CMB_Sorghum'!LL$1,exch_month6,0))</f>
        <v>105.33180428134555</v>
      </c>
      <c r="LN13" s="7">
        <v>2735733.3333333335</v>
      </c>
      <c r="LO13" s="7">
        <f>LN13/INDEX(Exchange_rate4,MATCH('Total Basket CMB_Sorghum'!$A13,Exch_regions1),MATCH('Total Basket CMB_Sorghum'!LN$1,exch_month7,0))</f>
        <v>100.57843137254902</v>
      </c>
      <c r="LP13" s="7">
        <v>2911945.8333333335</v>
      </c>
      <c r="LQ13" s="7">
        <f>LP13/INDEX(Exchange_rate5,MATCH('Total Basket CMB_Sorghum'!$A13,Exch_regions1),MATCH('Total Basket CMB_Sorghum'!LP$1,exch_month8,0))</f>
        <v>107.84984567901235</v>
      </c>
      <c r="LR13" s="7">
        <v>2864071.6666666665</v>
      </c>
      <c r="LS13" s="7">
        <f>LR13/INDEX(Exchange_rate6,MATCH('Total Basket CMB_Sorghum'!$A13,Exch_regions1),MATCH('Total Basket CMB_Sorghum'!LR$1,exch_month9,0))</f>
        <v>105.29675245098039</v>
      </c>
      <c r="LT13" s="7">
        <v>2928666.6666666665</v>
      </c>
      <c r="LU13" s="7">
        <f>LT13/INDEX(Exchange_rate7,MATCH('Total Basket CMB_Sorghum'!$A13,Exch_regions1),MATCH('Total Basket CMB_Sorghum'!LT$1,exch_month10,0))</f>
        <v>107.14634146341463</v>
      </c>
      <c r="LV13" s="7">
        <v>2919765.5</v>
      </c>
      <c r="LW13" s="7">
        <f>LV13/INDEX(exchange_rates8,MATCH('Total Basket CMB_Sorghum'!$A13,Exch_regions1),MATCH('Total Basket CMB_Sorghum'!LV$1,exch_month11,0))</f>
        <v>105.53369277108433</v>
      </c>
      <c r="LX13" s="7">
        <v>2864917</v>
      </c>
      <c r="LY13" s="7">
        <f>LX13/INDEX(exchange_rates9,MATCH('Total Basket CMB_Sorghum'!$A13,Exch_regions1),MATCH('Total Basket CMB_Sorghum'!LX$1,exch_month12,0))</f>
        <v>103.55121686746988</v>
      </c>
      <c r="LZ13" s="7">
        <v>2981750.694444444</v>
      </c>
      <c r="MA13" s="7">
        <f>LZ13/INDEX(exchange_rates10,MATCH('Total Basket CMB_Sorghum'!$A13,Exch_regions1),MATCH('Total Basket CMB_Sorghum'!LZ$1,exch_month13,0))</f>
        <v>107.45047547547546</v>
      </c>
      <c r="MB13" s="7">
        <v>2946316.5833333335</v>
      </c>
      <c r="MC13" s="7">
        <f>MB13/INDEX(exchange_rates11,MATCH('Total Basket CMB_Sorghum'!$A13,Exch_regions1),MATCH('Total Basket CMB_Sorghum'!MB$1,exch_month14,0))</f>
        <v>105.33719953283837</v>
      </c>
      <c r="MD13" s="7">
        <v>3113466.6666666665</v>
      </c>
      <c r="ME13" s="7">
        <f>MD13/INDEX(exchange_rates12,MATCH('Total Basket CMB_Sorghum'!$A13,Exch_regions1),MATCH('Total Basket CMB_Sorghum'!MD$1,exch_month15,0))</f>
        <v>109.88705882352942</v>
      </c>
      <c r="MF13" s="7">
        <v>3026866.6666666665</v>
      </c>
      <c r="MG13" s="7">
        <f>MF13/INDEX(exchange_rates13,MATCH('Total Basket CMB_Sorghum'!$A13,Exch_regions1),MATCH('Total Basket CMB_Sorghum'!MF$1,exch_month16,0))</f>
        <v>105.58837209302325</v>
      </c>
      <c r="MH13" s="7">
        <v>2809845.8333333335</v>
      </c>
      <c r="MI13" s="7">
        <f>MH13/INDEX(exchange_rates14,MATCH('Total Basket CMB_Sorghum'!$A13,Exch_regions1),MATCH('Total Basket CMB_Sorghum'!MH$1,exch_month17,0))</f>
        <v>96.891235632183907</v>
      </c>
      <c r="MJ13" s="7">
        <v>2774957.6666666665</v>
      </c>
      <c r="MK13" s="7">
        <f>MJ13/INDEX(exchange_rates15,MATCH('Total Basket CMB_Sorghum'!$A13,Exch_regions1),MATCH('Total Basket CMB_Sorghum'!MJ$1,exch_month18,0))</f>
        <v>97.139708284714104</v>
      </c>
      <c r="ML13" s="7">
        <v>2622949.5833333335</v>
      </c>
      <c r="MM13" s="7">
        <f>ML13/INDEX(exchange_rates16,MATCH('Total Basket CMB_Sorghum'!$A13,Exch_regions1),MATCH('Total Basket CMB_Sorghum'!ML$1,exch_month19,0))</f>
        <v>90.838080808080818</v>
      </c>
      <c r="MN13" s="7">
        <v>2615379.1666666665</v>
      </c>
      <c r="MO13" s="7">
        <f>MN13/INDEX(exchange_rates17,MATCH('Total Basket CMB_Sorghum'!$A13,Exch_regions1),MATCH('Total Basket CMB_Sorghum'!MN$1,exch_month20,0))</f>
        <v>89.160653409090912</v>
      </c>
      <c r="MP13" s="7">
        <v>2834998.3333166665</v>
      </c>
      <c r="MQ13" s="7">
        <f>MP13/INDEX(exchange_rates18,MATCH('Total Basket CMB_Sorghum'!$A13,Exch_regions1),MATCH('Total Basket CMB_Sorghum'!MP$1,exch_month21,0))</f>
        <v>95.561741572471902</v>
      </c>
      <c r="MR13" s="7">
        <v>2975680.9525416666</v>
      </c>
      <c r="MS13" s="7">
        <f>MR13/INDEX(exchange_rates19,MATCH('Total Basket CMB_Sorghum'!$A13,Exch_regions1),MATCH('Total Basket CMB_Sorghum'!MR$1,exch_month22,0))</f>
        <v>88.60588444292803</v>
      </c>
      <c r="MT13" s="40">
        <f t="shared" si="106"/>
        <v>2916045.8</v>
      </c>
      <c r="MU13" s="40">
        <f t="shared" si="107"/>
        <v>110.61041543597392</v>
      </c>
    </row>
    <row r="14" spans="1:359" ht="13.5" customHeight="1" x14ac:dyDescent="0.25">
      <c r="A14" s="14" t="s">
        <v>10</v>
      </c>
      <c r="B14" s="7">
        <v>2998172.5</v>
      </c>
      <c r="C14" s="7">
        <f t="shared" si="105"/>
        <v>98.624095394736841</v>
      </c>
      <c r="D14" s="7">
        <v>3271295</v>
      </c>
      <c r="E14" s="7">
        <f t="shared" si="0"/>
        <v>107.60838815789474</v>
      </c>
      <c r="F14" s="7">
        <v>3260275</v>
      </c>
      <c r="G14" s="7">
        <f t="shared" si="1"/>
        <v>103.17325949367088</v>
      </c>
      <c r="H14" s="7">
        <v>3800587.5</v>
      </c>
      <c r="I14" s="7">
        <f t="shared" si="2"/>
        <v>121.81370192307692</v>
      </c>
      <c r="J14" s="7">
        <v>3615650</v>
      </c>
      <c r="K14" s="7">
        <f t="shared" si="3"/>
        <v>114.34693232131562</v>
      </c>
      <c r="L14" s="7">
        <v>3772594.375</v>
      </c>
      <c r="M14" s="7">
        <f t="shared" si="4"/>
        <v>116.25868644067796</v>
      </c>
      <c r="N14" s="7">
        <v>3803003.75</v>
      </c>
      <c r="O14" s="7">
        <f t="shared" si="5"/>
        <v>119.40357142857142</v>
      </c>
      <c r="P14" s="7">
        <v>3649061.5</v>
      </c>
      <c r="Q14" s="7">
        <f t="shared" si="6"/>
        <v>114.21162754303599</v>
      </c>
      <c r="R14" s="7">
        <v>3069280.75</v>
      </c>
      <c r="S14" s="7">
        <f t="shared" si="7"/>
        <v>99.009056451612906</v>
      </c>
      <c r="T14" s="7">
        <v>3072718.75</v>
      </c>
      <c r="U14" s="7">
        <f t="shared" si="8"/>
        <v>100.74487704918033</v>
      </c>
      <c r="V14" s="7">
        <v>2932781.25</v>
      </c>
      <c r="W14" s="7">
        <f t="shared" si="9"/>
        <v>115.23698428290766</v>
      </c>
      <c r="X14" s="7">
        <v>2771749.5</v>
      </c>
      <c r="Y14" s="7">
        <f t="shared" si="10"/>
        <v>121.56796052631579</v>
      </c>
      <c r="Z14" s="15">
        <v>2532250</v>
      </c>
      <c r="AA14" s="7">
        <f t="shared" si="11"/>
        <v>106.21854026845638</v>
      </c>
      <c r="AB14" s="7">
        <v>2418608.375</v>
      </c>
      <c r="AC14" s="7">
        <f t="shared" si="12"/>
        <v>94.384717073170734</v>
      </c>
      <c r="AD14" s="7">
        <v>2373967.75</v>
      </c>
      <c r="AE14" s="7">
        <f t="shared" si="13"/>
        <v>101.17058384828468</v>
      </c>
      <c r="AF14" s="7">
        <v>2481843.25</v>
      </c>
      <c r="AG14" s="7">
        <f t="shared" si="14"/>
        <v>109.76750331711632</v>
      </c>
      <c r="AH14" s="7">
        <v>2449593.25</v>
      </c>
      <c r="AI14" s="7">
        <f t="shared" si="15"/>
        <v>106.50405434782608</v>
      </c>
      <c r="AJ14" s="7">
        <v>2568328.625</v>
      </c>
      <c r="AK14" s="7">
        <f t="shared" si="16"/>
        <v>113.34195167696382</v>
      </c>
      <c r="AL14" s="7">
        <v>2606750</v>
      </c>
      <c r="AM14" s="7">
        <f t="shared" si="17"/>
        <v>119.05686229732815</v>
      </c>
      <c r="AN14" s="7">
        <v>2679187.5</v>
      </c>
      <c r="AO14" s="7">
        <f t="shared" si="18"/>
        <v>121.61541080344985</v>
      </c>
      <c r="AP14" s="7">
        <v>2723458.75</v>
      </c>
      <c r="AQ14" s="7">
        <f t="shared" si="19"/>
        <v>122.51276428250112</v>
      </c>
      <c r="AR14" s="7">
        <v>2682702.5</v>
      </c>
      <c r="AS14" s="7">
        <f t="shared" si="20"/>
        <v>119.14649582519098</v>
      </c>
      <c r="AT14" s="7">
        <v>2700718.75</v>
      </c>
      <c r="AU14" s="7">
        <f t="shared" si="21"/>
        <v>121.93631877409859</v>
      </c>
      <c r="AV14" s="7">
        <v>2539725</v>
      </c>
      <c r="AW14" s="7">
        <f t="shared" si="22"/>
        <v>114.97378857018688</v>
      </c>
      <c r="AX14" s="7">
        <v>2423362.5</v>
      </c>
      <c r="AY14" s="7">
        <f t="shared" si="23"/>
        <v>115.61843988549619</v>
      </c>
      <c r="AZ14" s="7">
        <v>2460625</v>
      </c>
      <c r="BA14" s="7">
        <f t="shared" si="24"/>
        <v>125.15895218718209</v>
      </c>
      <c r="BB14" s="7">
        <v>2391093.75</v>
      </c>
      <c r="BC14" s="7">
        <f t="shared" si="25"/>
        <v>131.2878858592403</v>
      </c>
      <c r="BD14" s="7">
        <v>2196775</v>
      </c>
      <c r="BE14" s="7">
        <f t="shared" si="26"/>
        <v>125.10108200455581</v>
      </c>
      <c r="BF14" s="7">
        <v>2184937.5</v>
      </c>
      <c r="BG14" s="7">
        <f t="shared" si="27"/>
        <v>122.74929775280899</v>
      </c>
      <c r="BH14" s="7">
        <v>2404765.625</v>
      </c>
      <c r="BI14" s="7">
        <f t="shared" si="28"/>
        <v>130.33960027100272</v>
      </c>
      <c r="BJ14" s="7">
        <v>2298287.5</v>
      </c>
      <c r="BK14" s="7">
        <f t="shared" si="29"/>
        <v>123.5638440860215</v>
      </c>
      <c r="BL14" s="7">
        <v>2316125</v>
      </c>
      <c r="BM14" s="7">
        <f t="shared" si="30"/>
        <v>121.58136482939632</v>
      </c>
      <c r="BN14" s="7">
        <v>2267025</v>
      </c>
      <c r="BO14" s="7">
        <f t="shared" si="31"/>
        <v>116.97755417956657</v>
      </c>
      <c r="BP14" s="7">
        <v>2442468.75</v>
      </c>
      <c r="BQ14" s="7">
        <f t="shared" si="32"/>
        <v>120.68964452306598</v>
      </c>
      <c r="BR14" s="7">
        <v>2516937.5</v>
      </c>
      <c r="BS14" s="7">
        <f t="shared" si="33"/>
        <v>121.88559322033899</v>
      </c>
      <c r="BT14" s="7">
        <v>2536900</v>
      </c>
      <c r="BU14" s="7">
        <f t="shared" si="34"/>
        <v>122.14251324025037</v>
      </c>
      <c r="BV14" s="7">
        <v>2401562.5</v>
      </c>
      <c r="BW14" s="7">
        <f t="shared" si="35"/>
        <v>116.15779927448609</v>
      </c>
      <c r="BX14" s="7">
        <v>2474984.375</v>
      </c>
      <c r="BY14" s="7">
        <f t="shared" si="36"/>
        <v>127.31401105967078</v>
      </c>
      <c r="BZ14" s="7">
        <v>2482787.5</v>
      </c>
      <c r="CA14" s="7">
        <f t="shared" si="37"/>
        <v>126.18354848546453</v>
      </c>
      <c r="CB14" s="7">
        <v>2425656.25</v>
      </c>
      <c r="CC14" s="7">
        <f t="shared" si="38"/>
        <v>120.64940313354887</v>
      </c>
      <c r="CD14" s="7">
        <v>2606265.625</v>
      </c>
      <c r="CE14" s="7">
        <f t="shared" si="39"/>
        <v>127.52307633968765</v>
      </c>
      <c r="CF14" s="7">
        <v>2613812.5</v>
      </c>
      <c r="CG14" s="7">
        <f t="shared" si="40"/>
        <v>127.59018353997853</v>
      </c>
      <c r="CH14" s="7">
        <v>2634687.5</v>
      </c>
      <c r="CI14" s="7">
        <f t="shared" si="41"/>
        <v>127.31034066199565</v>
      </c>
      <c r="CJ14" s="7">
        <v>2647260.75</v>
      </c>
      <c r="CK14" s="7">
        <f t="shared" si="42"/>
        <v>131.08495914830402</v>
      </c>
      <c r="CL14" s="7">
        <v>2692975</v>
      </c>
      <c r="CM14" s="7">
        <f t="shared" si="43"/>
        <v>130.27162345201239</v>
      </c>
      <c r="CN14" s="7">
        <v>2721218.75</v>
      </c>
      <c r="CO14" s="7">
        <f t="shared" si="44"/>
        <v>129.42776456599287</v>
      </c>
      <c r="CP14" s="7">
        <v>2566187.5</v>
      </c>
      <c r="CQ14" s="7">
        <f t="shared" si="45"/>
        <v>122.3450536352801</v>
      </c>
      <c r="CR14" s="7">
        <v>2471975</v>
      </c>
      <c r="CS14" s="7">
        <f t="shared" si="46"/>
        <v>117.31088648443432</v>
      </c>
      <c r="CT14" s="7">
        <v>2468656.25</v>
      </c>
      <c r="CU14" s="7">
        <f t="shared" si="47"/>
        <v>114.95488940628638</v>
      </c>
      <c r="CV14" s="7">
        <v>2579078.125</v>
      </c>
      <c r="CW14" s="7">
        <f t="shared" si="48"/>
        <v>118.30633600917432</v>
      </c>
      <c r="CX14" s="7">
        <v>2641906.25</v>
      </c>
      <c r="CY14" s="7">
        <f t="shared" si="49"/>
        <v>120.63498858447488</v>
      </c>
      <c r="CZ14" s="7">
        <v>2505250</v>
      </c>
      <c r="DA14" s="7">
        <f t="shared" si="50"/>
        <v>112.34304932735427</v>
      </c>
      <c r="DB14" s="7">
        <v>2527937.5</v>
      </c>
      <c r="DC14" s="7">
        <f t="shared" si="51"/>
        <v>112.2779258272263</v>
      </c>
      <c r="DD14" s="7">
        <v>2650937.5</v>
      </c>
      <c r="DE14" s="7">
        <f t="shared" si="52"/>
        <v>116.53497010726218</v>
      </c>
      <c r="DF14" s="7">
        <v>2560375</v>
      </c>
      <c r="DG14" s="7">
        <f t="shared" si="53"/>
        <v>112.57364579669364</v>
      </c>
      <c r="DH14" s="7">
        <v>2607125</v>
      </c>
      <c r="DI14" s="7">
        <f t="shared" si="54"/>
        <v>114.60897661332865</v>
      </c>
      <c r="DJ14" s="7">
        <v>2621718.75</v>
      </c>
      <c r="DK14" s="7">
        <f t="shared" si="55"/>
        <v>114.43556307289393</v>
      </c>
      <c r="DL14" s="7">
        <v>2617421.875</v>
      </c>
      <c r="DM14" s="7">
        <f t="shared" si="56"/>
        <v>114.49789479440069</v>
      </c>
      <c r="DN14" s="7">
        <v>2700734.375</v>
      </c>
      <c r="DO14" s="7">
        <f t="shared" si="57"/>
        <v>118.40133165278387</v>
      </c>
      <c r="DP14" s="7">
        <v>2605312.5</v>
      </c>
      <c r="DQ14" s="7">
        <f t="shared" si="58"/>
        <v>114.64521452145215</v>
      </c>
      <c r="DR14" s="7">
        <v>2540109.375</v>
      </c>
      <c r="DS14" s="7">
        <f t="shared" si="59"/>
        <v>112.54361431103234</v>
      </c>
      <c r="DT14" s="7">
        <v>2598575</v>
      </c>
      <c r="DU14" s="7">
        <f t="shared" si="60"/>
        <v>115.4306592039801</v>
      </c>
      <c r="DV14" s="7">
        <v>2608437.5</v>
      </c>
      <c r="DW14" s="7">
        <f t="shared" si="61"/>
        <v>115.41758849557522</v>
      </c>
      <c r="DX14" s="7">
        <v>2645101.5625</v>
      </c>
      <c r="DY14" s="7">
        <f t="shared" si="62"/>
        <v>116.57565282062582</v>
      </c>
      <c r="DZ14" s="7">
        <v>2706231.25</v>
      </c>
      <c r="EA14" s="7">
        <f t="shared" si="63"/>
        <v>120.42680891776433</v>
      </c>
      <c r="EB14" s="7">
        <v>2673335.9375</v>
      </c>
      <c r="EC14" s="7">
        <f t="shared" si="64"/>
        <v>118.92063778914591</v>
      </c>
      <c r="ED14" s="7">
        <v>2643179.6875</v>
      </c>
      <c r="EE14" s="7">
        <f t="shared" si="65"/>
        <v>117.57916759341637</v>
      </c>
      <c r="EF14" s="7">
        <v>2653950</v>
      </c>
      <c r="EG14" s="7">
        <f t="shared" si="66"/>
        <v>118.20550507749866</v>
      </c>
      <c r="EH14" s="7">
        <v>2730187.5</v>
      </c>
      <c r="EI14" s="7">
        <f t="shared" si="67"/>
        <v>121.95142378559464</v>
      </c>
      <c r="EJ14" s="7">
        <v>2900050</v>
      </c>
      <c r="EK14" s="7">
        <f t="shared" si="68"/>
        <v>126.36383442265796</v>
      </c>
      <c r="EL14" s="7">
        <v>2927455</v>
      </c>
      <c r="EM14" s="7">
        <f t="shared" si="69"/>
        <v>125.64184549356223</v>
      </c>
      <c r="EN14" s="7">
        <v>3065156.25</v>
      </c>
      <c r="EO14" s="7">
        <f t="shared" si="70"/>
        <v>131.41077170418006</v>
      </c>
      <c r="EP14" s="7">
        <v>3034912.5</v>
      </c>
      <c r="EQ14" s="7">
        <f t="shared" si="71"/>
        <v>129.50341369746107</v>
      </c>
      <c r="ER14" s="7">
        <v>3018875</v>
      </c>
      <c r="ES14" s="7">
        <f t="shared" si="72"/>
        <v>136.60067873303169</v>
      </c>
      <c r="ET14" s="7">
        <v>3107390.625</v>
      </c>
      <c r="EU14" s="7">
        <f t="shared" si="73"/>
        <v>140.44703389830508</v>
      </c>
      <c r="EV14" s="7">
        <v>3041171.875</v>
      </c>
      <c r="EW14" s="7">
        <f t="shared" si="74"/>
        <v>137.45409604519773</v>
      </c>
      <c r="EX14" s="7">
        <v>3065887.5</v>
      </c>
      <c r="EY14" s="7">
        <f t="shared" si="75"/>
        <v>137.74626530383017</v>
      </c>
      <c r="EZ14" s="7">
        <v>3065390.625</v>
      </c>
      <c r="FA14" s="7">
        <f t="shared" si="76"/>
        <v>137.61574074074073</v>
      </c>
      <c r="FB14" s="7">
        <v>3074828.125</v>
      </c>
      <c r="FC14" s="7">
        <f t="shared" si="77"/>
        <v>137.73026315789474</v>
      </c>
      <c r="FD14" s="7">
        <v>3048578.125</v>
      </c>
      <c r="FE14" s="7">
        <f t="shared" si="78"/>
        <v>135.64307563959954</v>
      </c>
      <c r="FF14" s="7">
        <v>3015656.25</v>
      </c>
      <c r="FG14" s="7">
        <f t="shared" si="79"/>
        <v>131.97620350109409</v>
      </c>
      <c r="FH14" s="7">
        <v>3013706.25</v>
      </c>
      <c r="FI14" s="7">
        <f t="shared" si="80"/>
        <v>131.54544958533393</v>
      </c>
      <c r="FJ14" s="7">
        <v>2993828.125</v>
      </c>
      <c r="FK14" s="7">
        <f t="shared" si="81"/>
        <v>130.45002723311546</v>
      </c>
      <c r="FL14" s="7">
        <v>2955031.25</v>
      </c>
      <c r="FM14" s="7">
        <f t="shared" si="82"/>
        <v>128.2356929753187</v>
      </c>
      <c r="FN14" s="7">
        <v>2793462.5</v>
      </c>
      <c r="FO14" s="7">
        <f t="shared" si="83"/>
        <v>121.32301845819761</v>
      </c>
      <c r="FP14" s="7">
        <v>2711312.5</v>
      </c>
      <c r="FQ14" s="7">
        <f t="shared" si="84"/>
        <v>117.27764260610977</v>
      </c>
      <c r="FR14" s="7">
        <v>2736125</v>
      </c>
      <c r="FS14" s="7">
        <f t="shared" si="85"/>
        <v>118.8650556611458</v>
      </c>
      <c r="FT14" s="7">
        <v>2691162.5</v>
      </c>
      <c r="FU14" s="7">
        <f t="shared" si="86"/>
        <v>116.45012981393336</v>
      </c>
      <c r="FV14" s="7">
        <v>2724562.5</v>
      </c>
      <c r="FW14" s="7">
        <f t="shared" si="87"/>
        <v>118.74965949332606</v>
      </c>
      <c r="FX14" s="7">
        <v>2674187.5</v>
      </c>
      <c r="FY14" s="7">
        <f t="shared" si="88"/>
        <v>116.74488403819917</v>
      </c>
      <c r="FZ14" s="7">
        <v>2533225</v>
      </c>
      <c r="GA14" s="7">
        <f t="shared" si="89"/>
        <v>109.68716172331673</v>
      </c>
      <c r="GB14" s="7">
        <v>2452500</v>
      </c>
      <c r="GC14" s="7">
        <f t="shared" si="90"/>
        <v>104.41724321447579</v>
      </c>
      <c r="GD14" s="7">
        <v>2360421.875</v>
      </c>
      <c r="GE14" s="7">
        <f t="shared" si="91"/>
        <v>100.23022823779193</v>
      </c>
      <c r="GF14" s="7">
        <v>2355195</v>
      </c>
      <c r="GG14" s="7">
        <f t="shared" si="92"/>
        <v>100.1358418367347</v>
      </c>
      <c r="GH14" s="7">
        <v>2360593.75</v>
      </c>
      <c r="GI14" s="7">
        <f t="shared" si="93"/>
        <v>99.471951540690014</v>
      </c>
      <c r="GJ14" s="7">
        <v>2275171.875</v>
      </c>
      <c r="GK14" s="7">
        <f t="shared" si="94"/>
        <v>95.746317727511837</v>
      </c>
      <c r="GL14" s="7">
        <v>2282718.75</v>
      </c>
      <c r="GM14" s="7">
        <f t="shared" si="95"/>
        <v>96.165086887835699</v>
      </c>
      <c r="GN14" s="7">
        <v>2326750</v>
      </c>
      <c r="GO14" s="7">
        <f t="shared" si="96"/>
        <v>97.634408602150543</v>
      </c>
      <c r="GP14" s="7">
        <v>2493406.25</v>
      </c>
      <c r="GQ14" s="7">
        <f t="shared" si="97"/>
        <v>104.70997375328083</v>
      </c>
      <c r="GR14" s="7">
        <v>2558337.5</v>
      </c>
      <c r="GS14" s="7">
        <f t="shared" si="98"/>
        <v>106.81993736951983</v>
      </c>
      <c r="GT14" s="7">
        <v>2606421.875</v>
      </c>
      <c r="GU14" s="7">
        <f t="shared" si="99"/>
        <v>108.60091145833333</v>
      </c>
      <c r="GV14" s="7">
        <v>2687671.875</v>
      </c>
      <c r="GW14" s="7">
        <f t="shared" si="100"/>
        <v>111.986328125</v>
      </c>
      <c r="GX14" s="7">
        <v>2708525</v>
      </c>
      <c r="GY14" s="7">
        <f t="shared" si="100"/>
        <v>112.62058212058211</v>
      </c>
      <c r="GZ14" s="7">
        <v>2766015.625</v>
      </c>
      <c r="HA14" s="7">
        <f t="shared" si="100"/>
        <v>114.9512987012987</v>
      </c>
      <c r="HB14" s="7">
        <v>2832337.5</v>
      </c>
      <c r="HC14" s="7">
        <f t="shared" si="100"/>
        <v>117.3296396023198</v>
      </c>
      <c r="HD14" s="7">
        <v>2858093.75</v>
      </c>
      <c r="HE14" s="7">
        <f t="shared" si="100"/>
        <v>117.70785070785071</v>
      </c>
      <c r="HF14" s="7">
        <v>2842312.5</v>
      </c>
      <c r="HG14" s="7">
        <f t="shared" si="100"/>
        <v>117.0277920741122</v>
      </c>
      <c r="HH14" s="7">
        <v>2732906.25</v>
      </c>
      <c r="HI14" s="7">
        <f t="shared" si="100"/>
        <v>113.96131312288895</v>
      </c>
      <c r="HJ14" s="7">
        <v>2641078.125</v>
      </c>
      <c r="HK14" s="7">
        <f t="shared" si="100"/>
        <v>110.07358687158114</v>
      </c>
      <c r="HL14" s="7">
        <v>2594218.75</v>
      </c>
      <c r="HM14" s="7">
        <f t="shared" si="100"/>
        <v>108.31811064718163</v>
      </c>
      <c r="HN14" s="7">
        <v>2582850</v>
      </c>
      <c r="HO14" s="7">
        <f t="shared" si="100"/>
        <v>107.46203453297275</v>
      </c>
      <c r="HP14" s="7">
        <v>2695096.875</v>
      </c>
      <c r="HQ14" s="7">
        <f t="shared" si="100"/>
        <v>106.94828869047619</v>
      </c>
      <c r="HR14" s="7">
        <v>2950250</v>
      </c>
      <c r="HS14" s="7">
        <f t="shared" si="100"/>
        <v>114.1020062847474</v>
      </c>
      <c r="HT14" s="7">
        <v>3015737.5</v>
      </c>
      <c r="HU14" s="7">
        <f t="shared" si="100"/>
        <v>116.03453251250481</v>
      </c>
      <c r="HV14" s="7">
        <v>3073453.125</v>
      </c>
      <c r="HW14" s="7">
        <f t="shared" si="100"/>
        <v>117.84148094895758</v>
      </c>
      <c r="HX14" s="7">
        <v>3121875</v>
      </c>
      <c r="HY14" s="7">
        <f t="shared" si="108"/>
        <v>118.99656946826758</v>
      </c>
      <c r="HZ14" s="7">
        <v>2899281.25</v>
      </c>
      <c r="IA14" s="7">
        <f t="shared" si="101"/>
        <v>112.45696969696969</v>
      </c>
      <c r="IB14" s="7">
        <v>2858953.125</v>
      </c>
      <c r="IC14" s="7">
        <f t="shared" si="101"/>
        <v>110.89272727272727</v>
      </c>
      <c r="ID14" s="7">
        <v>2939728.125</v>
      </c>
      <c r="IE14" s="7">
        <f t="shared" si="101"/>
        <v>113.2570431013725</v>
      </c>
      <c r="IF14" s="7">
        <v>2958281.25</v>
      </c>
      <c r="IG14" s="7">
        <f t="shared" si="101"/>
        <v>113.99927745664741</v>
      </c>
      <c r="IH14" s="7">
        <v>3017062.5</v>
      </c>
      <c r="II14" s="7">
        <f t="shared" si="101"/>
        <v>114.71720532319392</v>
      </c>
      <c r="IJ14" s="7">
        <v>3041062.5</v>
      </c>
      <c r="IK14" s="7">
        <f t="shared" si="101"/>
        <v>116.20969668020062</v>
      </c>
      <c r="IL14" s="7">
        <v>3058062.5</v>
      </c>
      <c r="IM14" s="7">
        <f t="shared" si="101"/>
        <v>118.64451988360815</v>
      </c>
      <c r="IN14" s="7">
        <v>3022271.875</v>
      </c>
      <c r="IO14" s="7">
        <f t="shared" si="101"/>
        <v>118.34642682329907</v>
      </c>
      <c r="IP14" s="7">
        <v>2997325</v>
      </c>
      <c r="IQ14" s="7">
        <f t="shared" si="101"/>
        <v>118.05139818826309</v>
      </c>
      <c r="IR14" s="7">
        <v>3050953.125</v>
      </c>
      <c r="IS14" s="7">
        <f t="shared" si="101"/>
        <v>120.77003958436417</v>
      </c>
      <c r="IT14" s="7">
        <v>3107656.25</v>
      </c>
      <c r="IU14" s="7">
        <f t="shared" si="101"/>
        <v>123.01459673428995</v>
      </c>
      <c r="IV14" s="34">
        <v>3191037.5</v>
      </c>
      <c r="IW14" s="7">
        <f t="shared" si="101"/>
        <v>125.60667191497737</v>
      </c>
      <c r="IX14" s="7">
        <v>3271328.125</v>
      </c>
      <c r="IY14" s="7">
        <f t="shared" si="101"/>
        <v>126.27563329312424</v>
      </c>
      <c r="IZ14" s="7">
        <v>3324890.625</v>
      </c>
      <c r="JA14" s="7">
        <f t="shared" si="101"/>
        <v>128.63241353296192</v>
      </c>
      <c r="JB14" s="7">
        <v>3491462.5</v>
      </c>
      <c r="JC14" s="7">
        <f t="shared" si="109"/>
        <v>134.49393297380587</v>
      </c>
      <c r="JD14" s="7">
        <v>3586781.25</v>
      </c>
      <c r="JE14" s="7">
        <f t="shared" si="102"/>
        <v>137.88948369983083</v>
      </c>
      <c r="JF14" s="7">
        <v>3673512.5</v>
      </c>
      <c r="JG14" s="7">
        <f t="shared" si="102"/>
        <v>141.56117533718691</v>
      </c>
      <c r="JH14" s="7">
        <v>3657073.25</v>
      </c>
      <c r="JI14" s="7">
        <f t="shared" si="102"/>
        <v>139.3170761904762</v>
      </c>
      <c r="JJ14" s="7">
        <v>3798281.25</v>
      </c>
      <c r="JK14" s="7">
        <f t="shared" si="102"/>
        <v>144.69642857142858</v>
      </c>
      <c r="JL14" s="7">
        <v>3921718.75</v>
      </c>
      <c r="JM14" s="7">
        <f t="shared" si="102"/>
        <v>149.04394299287412</v>
      </c>
      <c r="JN14" s="7">
        <v>3983687.5</v>
      </c>
      <c r="JO14" s="7">
        <f t="shared" si="102"/>
        <v>148.64505597014926</v>
      </c>
      <c r="JP14" s="7">
        <v>4069531.25</v>
      </c>
      <c r="JQ14" s="7">
        <f t="shared" si="102"/>
        <v>150.72337962962962</v>
      </c>
      <c r="JR14" s="7">
        <v>4129203.125</v>
      </c>
      <c r="JS14" s="7">
        <f t="shared" si="102"/>
        <v>152.93344907407408</v>
      </c>
      <c r="JT14" s="7">
        <v>4041637.5</v>
      </c>
      <c r="JU14" s="7">
        <f t="shared" si="102"/>
        <v>151.0892523364486</v>
      </c>
      <c r="JV14" s="7">
        <v>3980953.125</v>
      </c>
      <c r="JW14" s="7">
        <f t="shared" si="102"/>
        <v>147.78480278422273</v>
      </c>
      <c r="JX14" s="7">
        <v>3978712.5</v>
      </c>
      <c r="JY14" s="7">
        <f t="shared" si="102"/>
        <v>147.35972222222222</v>
      </c>
      <c r="JZ14" s="7">
        <v>4034562.5</v>
      </c>
      <c r="KA14" s="7">
        <f t="shared" si="102"/>
        <v>149.42824074074073</v>
      </c>
      <c r="KB14" s="7">
        <v>4177890.625</v>
      </c>
      <c r="KC14" s="7">
        <f t="shared" si="102"/>
        <v>154.59354764107309</v>
      </c>
      <c r="KD14" s="7">
        <v>4297375</v>
      </c>
      <c r="KE14" s="7">
        <f t="shared" si="102"/>
        <v>156.83850364963504</v>
      </c>
      <c r="KF14" s="7">
        <v>4339468.75</v>
      </c>
      <c r="KG14" s="7">
        <f t="shared" si="110"/>
        <v>156.37725225225225</v>
      </c>
      <c r="KH14" s="7">
        <v>4364718.75</v>
      </c>
      <c r="KI14" s="7">
        <f t="shared" si="103"/>
        <v>157.28716216216216</v>
      </c>
      <c r="KJ14" s="7">
        <v>4449078.125</v>
      </c>
      <c r="KK14" s="7">
        <f t="shared" si="103"/>
        <v>157.9591750692324</v>
      </c>
      <c r="KL14" s="7">
        <v>4561312.5</v>
      </c>
      <c r="KM14" s="7">
        <f t="shared" si="103"/>
        <v>160.89285714285714</v>
      </c>
      <c r="KN14" s="7">
        <v>4642609.375</v>
      </c>
      <c r="KO14" s="7">
        <f t="shared" si="103"/>
        <v>163.61618942731278</v>
      </c>
      <c r="KP14" s="7">
        <v>4443412.5</v>
      </c>
      <c r="KQ14" s="7">
        <f t="shared" si="103"/>
        <v>153.22112068965518</v>
      </c>
      <c r="KR14" s="7">
        <v>4359906.25</v>
      </c>
      <c r="KS14" s="7">
        <f t="shared" si="103"/>
        <v>150.02086057394536</v>
      </c>
      <c r="KT14" s="7">
        <v>4452195.3125</v>
      </c>
      <c r="KU14" s="7">
        <f t="shared" si="103"/>
        <v>152.21180555555554</v>
      </c>
      <c r="KV14" s="7">
        <v>4454825</v>
      </c>
      <c r="KW14" s="7">
        <f t="shared" si="103"/>
        <v>150.24704890387858</v>
      </c>
      <c r="KX14" s="7">
        <v>4749875</v>
      </c>
      <c r="KY14" s="7">
        <f t="shared" si="103"/>
        <v>160.6750219876869</v>
      </c>
      <c r="KZ14" s="7">
        <v>4963091.25</v>
      </c>
      <c r="LA14" s="7">
        <f t="shared" si="103"/>
        <v>166.47964745739969</v>
      </c>
      <c r="LB14" s="7">
        <v>4972987.5</v>
      </c>
      <c r="LC14" s="7">
        <f t="shared" si="103"/>
        <v>165.07842323651451</v>
      </c>
      <c r="LD14" s="7">
        <v>4892625</v>
      </c>
      <c r="LE14" s="7">
        <f t="shared" si="103"/>
        <v>163.08750000000001</v>
      </c>
      <c r="LF14" s="7">
        <v>4764406.25</v>
      </c>
      <c r="LG14" s="7">
        <f t="shared" si="104"/>
        <v>159.81504930900309</v>
      </c>
      <c r="LH14" s="7">
        <v>4698525</v>
      </c>
      <c r="LI14" s="7">
        <f>LH14/INDEX(Exch_Rate_Data1,MATCH('Total Basket CMB_Sorghum'!$A14,Exch_regions1),MATCH('Total Basket CMB_Sorghum'!LH$1,exch_month4,0))</f>
        <v>174.66635687732341</v>
      </c>
      <c r="LJ14" s="7">
        <v>4703718.75</v>
      </c>
      <c r="LK14" s="7">
        <f>LJ14/INDEX(exch_Rate_Data2,MATCH('Total Basket CMB_Sorghum'!$A14,Exch_regions1),MATCH('Total Basket CMB_Sorghum'!LJ$1,exch_month5,0))</f>
        <v>159.11368479805157</v>
      </c>
      <c r="LL14" s="7">
        <v>4684265.625</v>
      </c>
      <c r="LM14" s="7">
        <f>LL14/INDEX(exch_Rate_Data3,MATCH('Total Basket CMB_Sorghum'!$A14,Exch_regions1),MATCH('Total Basket CMB_Sorghum'!LL$1,exch_month6,0))</f>
        <v>159.12309345064202</v>
      </c>
      <c r="LN14" s="7">
        <v>4552818.75</v>
      </c>
      <c r="LO14" s="7">
        <f>LN14/INDEX(Exchange_rate4,MATCH('Total Basket CMB_Sorghum'!$A14,Exch_regions1),MATCH('Total Basket CMB_Sorghum'!LN$1,exch_month7,0))</f>
        <v>155.65192307692308</v>
      </c>
      <c r="LP14" s="7">
        <v>4562615.625</v>
      </c>
      <c r="LQ14" s="7">
        <f>LP14/INDEX(Exchange_rate5,MATCH('Total Basket CMB_Sorghum'!$A14,Exch_regions1),MATCH('Total Basket CMB_Sorghum'!LP$1,exch_month8,0))</f>
        <v>156.32087794432547</v>
      </c>
      <c r="LR14" s="7">
        <v>4702512.5</v>
      </c>
      <c r="LS14" s="7">
        <f>LR14/INDEX(Exchange_rate6,MATCH('Total Basket CMB_Sorghum'!$A14,Exch_regions1),MATCH('Total Basket CMB_Sorghum'!LR$1,exch_month9,0))</f>
        <v>160.4953071672355</v>
      </c>
      <c r="LT14" s="7">
        <v>4684625</v>
      </c>
      <c r="LU14" s="7">
        <f>LT14/INDEX(Exchange_rate7,MATCH('Total Basket CMB_Sorghum'!$A14,Exch_regions1),MATCH('Total Basket CMB_Sorghum'!LT$1,exch_month10,0))</f>
        <v>162.23809523809524</v>
      </c>
      <c r="LV14" s="7">
        <v>4613625</v>
      </c>
      <c r="LW14" s="7">
        <f>LV14/INDEX(exchange_rates8,MATCH('Total Basket CMB_Sorghum'!$A14,Exch_regions1),MATCH('Total Basket CMB_Sorghum'!LV$1,exch_month11,0))</f>
        <v>160.94040697674419</v>
      </c>
      <c r="LX14" s="7">
        <v>4709100</v>
      </c>
      <c r="LY14" s="7">
        <f>LX14/INDEX(exchange_rates9,MATCH('Total Basket CMB_Sorghum'!$A14,Exch_regions1),MATCH('Total Basket CMB_Sorghum'!LX$1,exch_month12,0))</f>
        <v>162.69131110727241</v>
      </c>
      <c r="LZ14" s="7">
        <v>4642002.083333333</v>
      </c>
      <c r="MA14" s="7">
        <f>LZ14/INDEX(exchange_rates10,MATCH('Total Basket CMB_Sorghum'!$A14,Exch_regions1),MATCH('Total Basket CMB_Sorghum'!LZ$1,exch_month13,0))</f>
        <v>161.93030523255811</v>
      </c>
      <c r="MB14" s="7">
        <v>4648544.3125</v>
      </c>
      <c r="MC14" s="7">
        <f>MB14/INDEX(exchange_rates11,MATCH('Total Basket CMB_Sorghum'!$A14,Exch_regions1),MATCH('Total Basket CMB_Sorghum'!MB$1,exch_month14,0))</f>
        <v>160.71026145203112</v>
      </c>
      <c r="MD14" s="7">
        <v>4593068.75</v>
      </c>
      <c r="ME14" s="7">
        <f>MD14/INDEX(exchange_rates12,MATCH('Total Basket CMB_Sorghum'!$A14,Exch_regions1),MATCH('Total Basket CMB_Sorghum'!MD$1,exch_month15,0))</f>
        <v>160.3165357766143</v>
      </c>
      <c r="MF14" s="7">
        <v>4627656.25</v>
      </c>
      <c r="MG14" s="7">
        <f>MF14/INDEX(exchange_rates13,MATCH('Total Basket CMB_Sorghum'!$A14,Exch_regions1),MATCH('Total Basket CMB_Sorghum'!MF$1,exch_month16,0))</f>
        <v>159.57435344827587</v>
      </c>
      <c r="MH14" s="7">
        <v>4466458.3333000001</v>
      </c>
      <c r="MI14" s="7">
        <f>MH14/INDEX(exchange_rates14,MATCH('Total Basket CMB_Sorghum'!$A14,Exch_regions1),MATCH('Total Basket CMB_Sorghum'!MH$1,exch_month17,0))</f>
        <v>154.01580459655173</v>
      </c>
      <c r="MJ14" s="7">
        <v>4410795.5</v>
      </c>
      <c r="MK14" s="7">
        <f>MJ14/INDEX(exchange_rates15,MATCH('Total Basket CMB_Sorghum'!$A14,Exch_regions1),MATCH('Total Basket CMB_Sorghum'!MJ$1,exch_month18,0))</f>
        <v>150.41075873827791</v>
      </c>
      <c r="ML14" s="7">
        <v>4354125</v>
      </c>
      <c r="MM14" s="7">
        <f>ML14/INDEX(exchange_rates16,MATCH('Total Basket CMB_Sorghum'!$A14,Exch_regions1),MATCH('Total Basket CMB_Sorghum'!ML$1,exch_month19,0))</f>
        <v>147.28541226215646</v>
      </c>
      <c r="MN14" s="7">
        <v>4277828.125</v>
      </c>
      <c r="MO14" s="7">
        <f>MN14/INDEX(exchange_rates17,MATCH('Total Basket CMB_Sorghum'!$A14,Exch_regions1),MATCH('Total Basket CMB_Sorghum'!MN$1,exch_month20,0))</f>
        <v>144.70454545454547</v>
      </c>
      <c r="MP14" s="7">
        <v>4190325</v>
      </c>
      <c r="MQ14" s="7">
        <f>MP14/INDEX(exchange_rates18,MATCH('Total Basket CMB_Sorghum'!$A14,Exch_regions1),MATCH('Total Basket CMB_Sorghum'!MP$1,exch_month21,0))</f>
        <v>141.32630691399663</v>
      </c>
      <c r="MR14" s="7">
        <v>4258265.625</v>
      </c>
      <c r="MS14" s="7">
        <f>MR14/INDEX(exchange_rates19,MATCH('Total Basket CMB_Sorghum'!$A14,Exch_regions1),MATCH('Total Basket CMB_Sorghum'!MR$1,exch_month22,0))</f>
        <v>144.65445859872611</v>
      </c>
      <c r="MT14" s="40">
        <f t="shared" si="106"/>
        <v>3860401.25</v>
      </c>
      <c r="MU14" s="40">
        <f t="shared" si="107"/>
        <v>139.87400143397704</v>
      </c>
    </row>
    <row r="15" spans="1:359" ht="13.5" customHeight="1" x14ac:dyDescent="0.25">
      <c r="A15" s="14" t="s">
        <v>11</v>
      </c>
      <c r="B15" s="7">
        <v>3007250</v>
      </c>
      <c r="C15" s="7">
        <f t="shared" si="105"/>
        <v>96.69614147909968</v>
      </c>
      <c r="D15" s="7">
        <v>2910000</v>
      </c>
      <c r="E15" s="7">
        <f t="shared" si="0"/>
        <v>90.9375</v>
      </c>
      <c r="F15" s="7">
        <v>3095000</v>
      </c>
      <c r="G15" s="7">
        <f t="shared" si="1"/>
        <v>98.176050753370347</v>
      </c>
      <c r="H15" s="7">
        <v>3142750</v>
      </c>
      <c r="I15" s="7">
        <f t="shared" si="2"/>
        <v>95.742574257425744</v>
      </c>
      <c r="J15" s="7">
        <v>3321200</v>
      </c>
      <c r="K15" s="7">
        <f t="shared" si="3"/>
        <v>98.376777251184834</v>
      </c>
      <c r="L15" s="7">
        <v>3305375</v>
      </c>
      <c r="M15" s="7">
        <f t="shared" si="4"/>
        <v>98.447505584512285</v>
      </c>
      <c r="N15" s="7">
        <v>3289000</v>
      </c>
      <c r="O15" s="7">
        <f t="shared" si="5"/>
        <v>103.1843137254902</v>
      </c>
      <c r="P15" s="7">
        <v>3163650</v>
      </c>
      <c r="Q15" s="7">
        <f t="shared" si="6"/>
        <v>98.617518703241899</v>
      </c>
      <c r="R15" s="7">
        <v>3182000</v>
      </c>
      <c r="S15" s="7">
        <f t="shared" si="7"/>
        <v>108.23129251700681</v>
      </c>
      <c r="T15" s="7">
        <v>3143000</v>
      </c>
      <c r="U15" s="7">
        <f t="shared" si="8"/>
        <v>102.04545454545455</v>
      </c>
      <c r="V15" s="7">
        <v>3106375</v>
      </c>
      <c r="W15" s="7">
        <f t="shared" si="9"/>
        <v>107.76669557675629</v>
      </c>
      <c r="X15" s="7">
        <v>2798500</v>
      </c>
      <c r="Y15" s="7">
        <f t="shared" si="10"/>
        <v>103.64814814814815</v>
      </c>
      <c r="Z15" s="15">
        <v>2417750</v>
      </c>
      <c r="AA15" s="7">
        <f t="shared" si="11"/>
        <v>89.150073746312685</v>
      </c>
      <c r="AB15" s="7">
        <v>2322500</v>
      </c>
      <c r="AC15" s="7">
        <f t="shared" si="12"/>
        <v>90.634146341463421</v>
      </c>
      <c r="AD15" s="7">
        <v>2187750</v>
      </c>
      <c r="AE15" s="7">
        <f t="shared" si="13"/>
        <v>94.450200751198025</v>
      </c>
      <c r="AF15" s="7">
        <v>2225950</v>
      </c>
      <c r="AG15" s="7">
        <f t="shared" si="14"/>
        <v>91.981404958677686</v>
      </c>
      <c r="AH15" s="7">
        <v>2156000</v>
      </c>
      <c r="AI15" s="7">
        <f t="shared" si="15"/>
        <v>90.209205020920507</v>
      </c>
      <c r="AJ15" s="7">
        <v>2297375</v>
      </c>
      <c r="AK15" s="7">
        <f t="shared" si="16"/>
        <v>99.238660907127425</v>
      </c>
      <c r="AL15" s="7">
        <v>2433350</v>
      </c>
      <c r="AM15" s="7">
        <f t="shared" si="17"/>
        <v>104.43562231759657</v>
      </c>
      <c r="AN15" s="7">
        <v>2438500</v>
      </c>
      <c r="AO15" s="7">
        <f t="shared" si="18"/>
        <v>107.3047304730473</v>
      </c>
      <c r="AP15" s="7">
        <v>2523875</v>
      </c>
      <c r="AQ15" s="7">
        <f t="shared" si="19"/>
        <v>110.81778265642151</v>
      </c>
      <c r="AR15" s="7">
        <v>2438700</v>
      </c>
      <c r="AS15" s="7">
        <f t="shared" si="20"/>
        <v>106.86678352322524</v>
      </c>
      <c r="AT15" s="7">
        <v>2415562.5</v>
      </c>
      <c r="AU15" s="7">
        <f t="shared" si="21"/>
        <v>105.02445652173913</v>
      </c>
      <c r="AV15" s="7">
        <v>2162350</v>
      </c>
      <c r="AW15" s="7">
        <f t="shared" si="22"/>
        <v>94.015217391304347</v>
      </c>
      <c r="AX15" s="7">
        <v>2175375</v>
      </c>
      <c r="AY15" s="7">
        <f t="shared" si="23"/>
        <v>95.620879120879124</v>
      </c>
      <c r="AZ15" s="7">
        <v>2097500</v>
      </c>
      <c r="BA15" s="7">
        <f t="shared" si="24"/>
        <v>92.50275633958104</v>
      </c>
      <c r="BB15" s="7">
        <v>2339750</v>
      </c>
      <c r="BC15" s="7">
        <f t="shared" si="25"/>
        <v>106.11111111111111</v>
      </c>
      <c r="BD15" s="7">
        <v>2145550</v>
      </c>
      <c r="BE15" s="7">
        <f t="shared" si="26"/>
        <v>95.188553682342501</v>
      </c>
      <c r="BF15" s="7">
        <v>1950875</v>
      </c>
      <c r="BG15" s="7">
        <f t="shared" si="27"/>
        <v>86.036383682469676</v>
      </c>
      <c r="BH15" s="7">
        <v>2112187.5</v>
      </c>
      <c r="BI15" s="7">
        <f t="shared" si="28"/>
        <v>88.747373949579838</v>
      </c>
      <c r="BJ15" s="7">
        <v>2255600</v>
      </c>
      <c r="BK15" s="7">
        <f t="shared" si="29"/>
        <v>87.630147630147633</v>
      </c>
      <c r="BL15" s="7">
        <v>2124250</v>
      </c>
      <c r="BM15" s="7">
        <f t="shared" si="30"/>
        <v>105.81569115815691</v>
      </c>
      <c r="BN15" s="7">
        <v>2192000</v>
      </c>
      <c r="BO15" s="7">
        <f t="shared" si="31"/>
        <v>106.71859785783836</v>
      </c>
      <c r="BP15" s="7">
        <v>2346750</v>
      </c>
      <c r="BQ15" s="7">
        <f t="shared" si="32"/>
        <v>108.14516129032258</v>
      </c>
      <c r="BR15" s="7">
        <v>2367500</v>
      </c>
      <c r="BS15" s="7">
        <f t="shared" si="33"/>
        <v>109.60648148148148</v>
      </c>
      <c r="BT15" s="7">
        <v>2240450</v>
      </c>
      <c r="BU15" s="7">
        <f t="shared" si="34"/>
        <v>108.12982625482626</v>
      </c>
      <c r="BV15" s="7">
        <v>2176562.5</v>
      </c>
      <c r="BW15" s="7">
        <f t="shared" si="35"/>
        <v>102.48434410019776</v>
      </c>
      <c r="BX15" s="7">
        <v>2327750</v>
      </c>
      <c r="BY15" s="7">
        <f t="shared" si="36"/>
        <v>108.90058479532163</v>
      </c>
      <c r="BZ15" s="7">
        <v>2265950</v>
      </c>
      <c r="CA15" s="7">
        <f t="shared" si="37"/>
        <v>107.59496676163343</v>
      </c>
      <c r="CB15" s="7">
        <v>2511625</v>
      </c>
      <c r="CC15" s="7">
        <f t="shared" si="38"/>
        <v>117.0920745920746</v>
      </c>
      <c r="CD15" s="7">
        <v>2649750</v>
      </c>
      <c r="CE15" s="7">
        <f t="shared" si="39"/>
        <v>122.67361111111111</v>
      </c>
      <c r="CF15" s="7">
        <v>2705450</v>
      </c>
      <c r="CG15" s="7">
        <f t="shared" si="40"/>
        <v>126.54115996258186</v>
      </c>
      <c r="CH15" s="7">
        <v>2711500</v>
      </c>
      <c r="CI15" s="7">
        <f t="shared" si="41"/>
        <v>127.90094339622641</v>
      </c>
      <c r="CJ15" s="7">
        <v>2712750</v>
      </c>
      <c r="CK15" s="7">
        <f t="shared" si="42"/>
        <v>127.65882352941176</v>
      </c>
      <c r="CL15" s="7">
        <v>2646000</v>
      </c>
      <c r="CM15" s="7">
        <f t="shared" si="43"/>
        <v>120.49180327868852</v>
      </c>
      <c r="CN15" s="7">
        <v>2763750</v>
      </c>
      <c r="CO15" s="7">
        <f t="shared" si="44"/>
        <v>126.48741418764303</v>
      </c>
      <c r="CP15" s="7">
        <v>2479000</v>
      </c>
      <c r="CQ15" s="7">
        <f t="shared" si="45"/>
        <v>114.63583815028902</v>
      </c>
      <c r="CR15" s="7">
        <v>2589300</v>
      </c>
      <c r="CS15" s="7">
        <f t="shared" si="46"/>
        <v>119.54293628808864</v>
      </c>
      <c r="CT15" s="7">
        <v>2356875</v>
      </c>
      <c r="CU15" s="7">
        <f t="shared" si="47"/>
        <v>107.74285714285715</v>
      </c>
      <c r="CV15" s="7">
        <v>2359125</v>
      </c>
      <c r="CW15" s="7">
        <f t="shared" si="48"/>
        <v>108.840830449827</v>
      </c>
      <c r="CX15" s="7">
        <v>2352000</v>
      </c>
      <c r="CY15" s="7">
        <f t="shared" si="49"/>
        <v>106.04147880973851</v>
      </c>
      <c r="CZ15" s="7">
        <v>2420250</v>
      </c>
      <c r="DA15" s="7">
        <f t="shared" si="50"/>
        <v>109.82416335791265</v>
      </c>
      <c r="DB15" s="7">
        <v>2327950</v>
      </c>
      <c r="DC15" s="7">
        <f t="shared" si="51"/>
        <v>104.80360157568937</v>
      </c>
      <c r="DD15" s="7">
        <v>2285375</v>
      </c>
      <c r="DE15" s="7">
        <f t="shared" si="52"/>
        <v>101.75311665182547</v>
      </c>
      <c r="DF15" s="7">
        <v>2310375</v>
      </c>
      <c r="DG15" s="7">
        <f t="shared" si="53"/>
        <v>103.77877596855699</v>
      </c>
      <c r="DH15" s="7">
        <v>2279200</v>
      </c>
      <c r="DI15" s="7">
        <f t="shared" si="54"/>
        <v>102.16046615867324</v>
      </c>
      <c r="DJ15" s="7">
        <v>2161750</v>
      </c>
      <c r="DK15" s="7">
        <f t="shared" si="55"/>
        <v>96.238174735670569</v>
      </c>
      <c r="DL15" s="7">
        <v>2276750</v>
      </c>
      <c r="DM15" s="7">
        <f t="shared" si="56"/>
        <v>98.241639697950376</v>
      </c>
      <c r="DN15" s="7">
        <v>2393750</v>
      </c>
      <c r="DO15" s="7">
        <f t="shared" si="57"/>
        <v>103.34592552617377</v>
      </c>
      <c r="DP15" s="7">
        <v>2377750</v>
      </c>
      <c r="DQ15" s="7">
        <f t="shared" si="58"/>
        <v>103.26818675352877</v>
      </c>
      <c r="DR15" s="7">
        <v>2285250</v>
      </c>
      <c r="DS15" s="7">
        <f t="shared" si="59"/>
        <v>98.026809651474537</v>
      </c>
      <c r="DT15" s="7">
        <v>2259600</v>
      </c>
      <c r="DU15" s="7">
        <f t="shared" si="60"/>
        <v>96.522853481418196</v>
      </c>
      <c r="DV15" s="7">
        <v>2546250</v>
      </c>
      <c r="DW15" s="7">
        <f t="shared" si="61"/>
        <v>108.06366047745358</v>
      </c>
      <c r="DX15" s="7">
        <v>2501437.5</v>
      </c>
      <c r="DY15" s="7">
        <f t="shared" si="62"/>
        <v>103.79408713692946</v>
      </c>
      <c r="DZ15" s="7">
        <v>2548126.5</v>
      </c>
      <c r="EA15" s="7">
        <f t="shared" si="63"/>
        <v>97.910720461095096</v>
      </c>
      <c r="EB15" s="7">
        <v>2537375</v>
      </c>
      <c r="EC15" s="7">
        <f t="shared" si="64"/>
        <v>109.3979046305079</v>
      </c>
      <c r="ED15" s="7">
        <v>2487562.5</v>
      </c>
      <c r="EE15" s="7">
        <f t="shared" si="65"/>
        <v>98.71279761904762</v>
      </c>
      <c r="EF15" s="7">
        <v>2558750</v>
      </c>
      <c r="EG15" s="7">
        <f t="shared" si="66"/>
        <v>101.33663366336634</v>
      </c>
      <c r="EH15" s="7">
        <v>2585000</v>
      </c>
      <c r="EI15" s="7">
        <f t="shared" si="67"/>
        <v>101.67158308751229</v>
      </c>
      <c r="EJ15" s="7">
        <v>2808025</v>
      </c>
      <c r="EK15" s="7">
        <f t="shared" si="68"/>
        <v>102.82039545953863</v>
      </c>
      <c r="EL15" s="7">
        <v>2933356.25</v>
      </c>
      <c r="EM15" s="7">
        <f t="shared" si="69"/>
        <v>107.39977116704806</v>
      </c>
      <c r="EN15" s="7">
        <v>2927325</v>
      </c>
      <c r="EO15" s="7">
        <f t="shared" si="70"/>
        <v>109.17762237762238</v>
      </c>
      <c r="EP15" s="7">
        <v>3009150</v>
      </c>
      <c r="EQ15" s="7">
        <f t="shared" si="71"/>
        <v>109.82299270072993</v>
      </c>
      <c r="ER15" s="7">
        <v>3095081.25</v>
      </c>
      <c r="ES15" s="7">
        <f t="shared" si="72"/>
        <v>116.02928772258669</v>
      </c>
      <c r="ET15" s="7">
        <v>3642437.5</v>
      </c>
      <c r="EU15" s="7">
        <f t="shared" si="73"/>
        <v>133.30054894784996</v>
      </c>
      <c r="EV15" s="7">
        <v>3578375</v>
      </c>
      <c r="EW15" s="7">
        <f t="shared" si="74"/>
        <v>128.54512797485407</v>
      </c>
      <c r="EX15" s="7">
        <v>3271300</v>
      </c>
      <c r="EY15" s="7">
        <f t="shared" si="75"/>
        <v>115.10555946516537</v>
      </c>
      <c r="EZ15" s="7">
        <v>3307750</v>
      </c>
      <c r="FA15" s="7">
        <f t="shared" si="76"/>
        <v>116.88162544169612</v>
      </c>
      <c r="FB15" s="7">
        <v>3055625</v>
      </c>
      <c r="FC15" s="7">
        <f t="shared" si="77"/>
        <v>138.4985835694051</v>
      </c>
      <c r="FD15" s="7">
        <v>3048875</v>
      </c>
      <c r="FE15" s="7">
        <f t="shared" si="78"/>
        <v>132.55978260869566</v>
      </c>
      <c r="FF15" s="7">
        <v>2889125</v>
      </c>
      <c r="FG15" s="7">
        <f t="shared" si="79"/>
        <v>131.32386363636363</v>
      </c>
      <c r="FH15" s="7">
        <v>2814487.5</v>
      </c>
      <c r="FI15" s="7">
        <f t="shared" si="80"/>
        <v>127.93125000000001</v>
      </c>
      <c r="FJ15" s="7">
        <v>2760546.875</v>
      </c>
      <c r="FK15" s="7">
        <f t="shared" si="81"/>
        <v>125.47940340909091</v>
      </c>
      <c r="FL15" s="7">
        <v>2511859.375</v>
      </c>
      <c r="FM15" s="7">
        <f t="shared" si="82"/>
        <v>112.89255617977528</v>
      </c>
      <c r="FN15" s="7">
        <v>2441625</v>
      </c>
      <c r="FO15" s="7">
        <f t="shared" si="83"/>
        <v>116.26785714285714</v>
      </c>
      <c r="FP15" s="7">
        <v>2390531.25</v>
      </c>
      <c r="FQ15" s="7">
        <f t="shared" si="84"/>
        <v>108.66051136363636</v>
      </c>
      <c r="FR15" s="7">
        <v>2372062.5</v>
      </c>
      <c r="FS15" s="7">
        <f t="shared" si="85"/>
        <v>101.47860962566845</v>
      </c>
      <c r="FT15" s="7">
        <v>2371625</v>
      </c>
      <c r="FU15" s="7">
        <f t="shared" si="86"/>
        <v>102.22521551724138</v>
      </c>
      <c r="FV15" s="7">
        <v>2520562.5</v>
      </c>
      <c r="FW15" s="7">
        <f t="shared" si="87"/>
        <v>107.94700214132763</v>
      </c>
      <c r="FX15" s="7">
        <v>2107250</v>
      </c>
      <c r="FY15" s="7">
        <f t="shared" si="88"/>
        <v>90.053418803418808</v>
      </c>
      <c r="FZ15" s="7">
        <v>1935150</v>
      </c>
      <c r="GA15" s="7">
        <f t="shared" si="89"/>
        <v>81.514321819713558</v>
      </c>
      <c r="GB15" s="7">
        <v>1970875</v>
      </c>
      <c r="GC15" s="7">
        <f t="shared" si="90"/>
        <v>83.24709609292502</v>
      </c>
      <c r="GD15" s="7">
        <v>2088875</v>
      </c>
      <c r="GE15" s="7">
        <f t="shared" si="91"/>
        <v>86.765316718587741</v>
      </c>
      <c r="GF15" s="7">
        <v>1959625</v>
      </c>
      <c r="GG15" s="7">
        <f t="shared" si="92"/>
        <v>81.177506213753105</v>
      </c>
      <c r="GH15" s="7">
        <v>2170875</v>
      </c>
      <c r="GI15" s="7">
        <f t="shared" si="93"/>
        <v>89.336419753086417</v>
      </c>
      <c r="GJ15" s="7">
        <v>2153250</v>
      </c>
      <c r="GK15" s="7">
        <f t="shared" si="94"/>
        <v>88.611111111111114</v>
      </c>
      <c r="GL15" s="7">
        <v>2137625</v>
      </c>
      <c r="GM15" s="7">
        <f t="shared" si="95"/>
        <v>87.697435897435895</v>
      </c>
      <c r="GN15" s="7">
        <v>2397000</v>
      </c>
      <c r="GO15" s="7">
        <f t="shared" si="96"/>
        <v>97.836734693877546</v>
      </c>
      <c r="GP15" s="7">
        <v>2427375</v>
      </c>
      <c r="GQ15" s="7">
        <f t="shared" si="97"/>
        <v>99.482581967213122</v>
      </c>
      <c r="GR15" s="7">
        <v>2546825</v>
      </c>
      <c r="GS15" s="7">
        <f t="shared" si="98"/>
        <v>104.12203597710548</v>
      </c>
      <c r="GT15" s="7">
        <v>2548703.125</v>
      </c>
      <c r="GU15" s="7">
        <f t="shared" si="99"/>
        <v>104.24143660531698</v>
      </c>
      <c r="GV15" s="7">
        <v>2561562.5</v>
      </c>
      <c r="GW15" s="7">
        <f t="shared" si="100"/>
        <v>104.66036772216547</v>
      </c>
      <c r="GX15" s="7">
        <v>2616075</v>
      </c>
      <c r="GY15" s="7">
        <f t="shared" si="100"/>
        <v>105.65731017770598</v>
      </c>
      <c r="GZ15" s="7">
        <v>2660812.5</v>
      </c>
      <c r="HA15" s="7">
        <f t="shared" si="100"/>
        <v>106.22005988023952</v>
      </c>
      <c r="HB15" s="7">
        <v>2928625</v>
      </c>
      <c r="HC15" s="7">
        <f t="shared" si="100"/>
        <v>116.67828685258964</v>
      </c>
      <c r="HD15" s="7">
        <v>2981625</v>
      </c>
      <c r="HE15" s="7">
        <f t="shared" si="100"/>
        <v>117.9673590504451</v>
      </c>
      <c r="HF15" s="7">
        <v>3074000</v>
      </c>
      <c r="HG15" s="7">
        <f t="shared" si="100"/>
        <v>121.02362204724409</v>
      </c>
      <c r="HH15" s="7">
        <v>2778375</v>
      </c>
      <c r="HI15" s="7">
        <f t="shared" si="100"/>
        <v>109.64384372533544</v>
      </c>
      <c r="HJ15" s="7">
        <v>2456750</v>
      </c>
      <c r="HK15" s="7">
        <f t="shared" si="100"/>
        <v>97.200791295746782</v>
      </c>
      <c r="HL15" s="7">
        <v>2375750</v>
      </c>
      <c r="HM15" s="7">
        <f t="shared" si="100"/>
        <v>93.996043521266074</v>
      </c>
      <c r="HN15" s="7">
        <v>2382025</v>
      </c>
      <c r="HO15" s="7">
        <f t="shared" si="100"/>
        <v>93.928430599369079</v>
      </c>
      <c r="HP15" s="7">
        <v>2703562.5</v>
      </c>
      <c r="HQ15" s="7">
        <f t="shared" si="100"/>
        <v>106.1261040235525</v>
      </c>
      <c r="HR15" s="7">
        <v>2758375</v>
      </c>
      <c r="HS15" s="7">
        <f t="shared" si="100"/>
        <v>107.7490234375</v>
      </c>
      <c r="HT15" s="7">
        <v>2783975</v>
      </c>
      <c r="HU15" s="7">
        <f t="shared" si="100"/>
        <v>108.66412958626073</v>
      </c>
      <c r="HV15" s="7">
        <v>2815625</v>
      </c>
      <c r="HW15" s="7">
        <f t="shared" si="100"/>
        <v>109.61283917935143</v>
      </c>
      <c r="HX15" s="7">
        <v>2805825</v>
      </c>
      <c r="HY15" s="7">
        <f t="shared" si="108"/>
        <v>109.6025390625</v>
      </c>
      <c r="HZ15" s="7">
        <v>2780500</v>
      </c>
      <c r="IA15" s="7">
        <f t="shared" si="101"/>
        <v>108.77474376026915</v>
      </c>
      <c r="IB15" s="7">
        <v>2843125</v>
      </c>
      <c r="IC15" s="7">
        <f t="shared" si="101"/>
        <v>111.0595703125</v>
      </c>
      <c r="ID15" s="7">
        <v>2867000</v>
      </c>
      <c r="IE15" s="7">
        <f t="shared" si="101"/>
        <v>112.21135029354207</v>
      </c>
      <c r="IF15" s="7">
        <v>2891000</v>
      </c>
      <c r="IG15" s="7">
        <f t="shared" si="101"/>
        <v>112.5998052580331</v>
      </c>
      <c r="IH15" s="7">
        <v>2792625</v>
      </c>
      <c r="II15" s="7">
        <f t="shared" si="101"/>
        <v>109.0869140625</v>
      </c>
      <c r="IJ15" s="7">
        <v>2794156.25</v>
      </c>
      <c r="IK15" s="7">
        <f t="shared" si="101"/>
        <v>109.04024390243903</v>
      </c>
      <c r="IL15" s="7">
        <v>2824850</v>
      </c>
      <c r="IM15" s="7">
        <f t="shared" si="101"/>
        <v>109.74553224553225</v>
      </c>
      <c r="IN15" s="7">
        <v>2969000</v>
      </c>
      <c r="IO15" s="7">
        <f t="shared" si="101"/>
        <v>116.43137254901961</v>
      </c>
      <c r="IP15" s="7">
        <v>3092050</v>
      </c>
      <c r="IQ15" s="7">
        <f t="shared" si="101"/>
        <v>118.925</v>
      </c>
      <c r="IR15" s="7">
        <v>3095562.5</v>
      </c>
      <c r="IS15" s="7">
        <f t="shared" si="101"/>
        <v>121.15704500978474</v>
      </c>
      <c r="IT15" s="7">
        <v>3150750</v>
      </c>
      <c r="IU15" s="7">
        <f t="shared" si="101"/>
        <v>123.076171875</v>
      </c>
      <c r="IV15" s="34">
        <v>3150275</v>
      </c>
      <c r="IW15" s="7">
        <f t="shared" si="101"/>
        <v>123.0576171875</v>
      </c>
      <c r="IX15" s="7">
        <v>3204750</v>
      </c>
      <c r="IY15" s="7">
        <f t="shared" si="101"/>
        <v>126.17125984251969</v>
      </c>
      <c r="IZ15" s="7">
        <v>3240250</v>
      </c>
      <c r="JA15" s="7">
        <f t="shared" si="101"/>
        <v>127.06862745098039</v>
      </c>
      <c r="JB15" s="7">
        <v>3456125</v>
      </c>
      <c r="JC15" s="7">
        <f t="shared" si="109"/>
        <v>135.21615805946792</v>
      </c>
      <c r="JD15" s="7">
        <v>3646187.5</v>
      </c>
      <c r="JE15" s="7">
        <f t="shared" si="102"/>
        <v>144.26063303659743</v>
      </c>
      <c r="JF15" s="7">
        <v>3615350</v>
      </c>
      <c r="JG15" s="7">
        <f t="shared" si="102"/>
        <v>140.56570762052877</v>
      </c>
      <c r="JH15" s="7">
        <v>3349875</v>
      </c>
      <c r="JI15" s="7">
        <f t="shared" si="102"/>
        <v>131.11056751467711</v>
      </c>
      <c r="JJ15" s="7">
        <v>3485812.5</v>
      </c>
      <c r="JK15" s="7">
        <f t="shared" si="102"/>
        <v>135.76679649464461</v>
      </c>
      <c r="JL15" s="7">
        <v>3734875</v>
      </c>
      <c r="JM15" s="7">
        <f t="shared" si="102"/>
        <v>143.64903846153845</v>
      </c>
      <c r="JN15" s="7">
        <v>3860400</v>
      </c>
      <c r="JO15" s="7">
        <f t="shared" si="102"/>
        <v>148.47692307692307</v>
      </c>
      <c r="JP15" s="7">
        <v>3892250</v>
      </c>
      <c r="JQ15" s="7">
        <f t="shared" si="102"/>
        <v>147.99429657794676</v>
      </c>
      <c r="JR15" s="7">
        <v>3907875</v>
      </c>
      <c r="JS15" s="7">
        <f t="shared" si="102"/>
        <v>149.58373205741626</v>
      </c>
      <c r="JT15" s="7">
        <v>3980475</v>
      </c>
      <c r="JU15" s="7">
        <f t="shared" si="102"/>
        <v>155.36592505854802</v>
      </c>
      <c r="JV15" s="7">
        <v>3750500</v>
      </c>
      <c r="JW15" s="7">
        <f t="shared" si="102"/>
        <v>144.25</v>
      </c>
      <c r="JX15" s="7">
        <v>3746050</v>
      </c>
      <c r="JY15" s="7">
        <f t="shared" si="102"/>
        <v>143.30719204284622</v>
      </c>
      <c r="JZ15" s="7">
        <v>3867562.5</v>
      </c>
      <c r="KA15" s="7">
        <f t="shared" si="102"/>
        <v>146.22164461247638</v>
      </c>
      <c r="KB15" s="7">
        <v>3735250</v>
      </c>
      <c r="KC15" s="7">
        <f t="shared" si="102"/>
        <v>140.15947467166978</v>
      </c>
      <c r="KD15" s="7">
        <v>3377850</v>
      </c>
      <c r="KE15" s="7">
        <f t="shared" si="102"/>
        <v>126.79617117117117</v>
      </c>
      <c r="KF15" s="7">
        <v>3289812.5</v>
      </c>
      <c r="KG15" s="7">
        <f t="shared" si="110"/>
        <v>126.89729990356798</v>
      </c>
      <c r="KH15" s="7">
        <v>3410812.5</v>
      </c>
      <c r="KI15" s="7">
        <f t="shared" si="103"/>
        <v>132.84566699123661</v>
      </c>
      <c r="KJ15" s="7">
        <v>3406250</v>
      </c>
      <c r="KK15" s="7">
        <f t="shared" si="103"/>
        <v>133.056640625</v>
      </c>
      <c r="KL15" s="7">
        <v>3413950</v>
      </c>
      <c r="KM15" s="7">
        <f t="shared" si="103"/>
        <v>132.1188080495356</v>
      </c>
      <c r="KN15" s="7">
        <v>3467875</v>
      </c>
      <c r="KO15" s="7">
        <f t="shared" si="103"/>
        <v>133.37980769230768</v>
      </c>
      <c r="KP15" s="7">
        <v>3350700</v>
      </c>
      <c r="KQ15" s="7">
        <f t="shared" si="103"/>
        <v>128.87307692307692</v>
      </c>
      <c r="KR15" s="7">
        <v>3475875</v>
      </c>
      <c r="KS15" s="7">
        <f t="shared" si="103"/>
        <v>133.6875</v>
      </c>
      <c r="KT15" s="7">
        <v>3472000</v>
      </c>
      <c r="KU15" s="7">
        <f t="shared" si="103"/>
        <v>130.64910630291627</v>
      </c>
      <c r="KV15" s="7">
        <v>3387375</v>
      </c>
      <c r="KW15" s="7">
        <f t="shared" si="103"/>
        <v>126.77301646706587</v>
      </c>
      <c r="KX15" s="7">
        <v>3855906.25</v>
      </c>
      <c r="KY15" s="7">
        <f t="shared" si="103"/>
        <v>147.45339388145317</v>
      </c>
      <c r="KZ15" s="7">
        <v>3762500</v>
      </c>
      <c r="LA15" s="7">
        <f t="shared" si="103"/>
        <v>141.44736842105263</v>
      </c>
      <c r="LB15" s="7">
        <v>3623600</v>
      </c>
      <c r="LC15" s="7">
        <f t="shared" si="103"/>
        <v>135.71535580524343</v>
      </c>
      <c r="LD15" s="7">
        <v>3356375</v>
      </c>
      <c r="LE15" s="7">
        <f t="shared" si="103"/>
        <v>124.77230483271376</v>
      </c>
      <c r="LF15" s="7">
        <v>3256375</v>
      </c>
      <c r="LG15" s="7">
        <f t="shared" si="104"/>
        <v>120.83024118738405</v>
      </c>
      <c r="LH15" s="7">
        <v>3222600</v>
      </c>
      <c r="LI15" s="7">
        <f>LH15/INDEX(Exch_Rate_Data1,MATCH('Total Basket CMB_Sorghum'!$A15,Exch_regions1),MATCH('Total Basket CMB_Sorghum'!LH$1,exch_month4,0))</f>
        <v>119.57699443413729</v>
      </c>
      <c r="LJ15" s="7">
        <v>3223593.75</v>
      </c>
      <c r="LK15" s="7">
        <f>LJ15/INDEX(exch_Rate_Data2,MATCH('Total Basket CMB_Sorghum'!$A15,Exch_regions1),MATCH('Total Basket CMB_Sorghum'!LJ$1,exch_month5,0))</f>
        <v>119.61386827458256</v>
      </c>
      <c r="LL15" s="7">
        <v>3274625</v>
      </c>
      <c r="LM15" s="7">
        <f>LL15/INDEX(exch_Rate_Data3,MATCH('Total Basket CMB_Sorghum'!$A15,Exch_regions1),MATCH('Total Basket CMB_Sorghum'!LL$1,exch_month6,0))</f>
        <v>121.50742115027829</v>
      </c>
      <c r="LN15" s="7">
        <v>3279375</v>
      </c>
      <c r="LO15" s="7">
        <f>LN15/INDEX(Exchange_rate4,MATCH('Total Basket CMB_Sorghum'!$A15,Exch_regions1),MATCH('Total Basket CMB_Sorghum'!LN$1,exch_month7,0))</f>
        <v>121.68367346938776</v>
      </c>
      <c r="LP15" s="7">
        <v>3402500</v>
      </c>
      <c r="LQ15" s="7">
        <f>LP15/INDEX(Exchange_rate5,MATCH('Total Basket CMB_Sorghum'!$A15,Exch_regions1),MATCH('Total Basket CMB_Sorghum'!LP$1,exch_month8,0))</f>
        <v>126.25231910946196</v>
      </c>
      <c r="LR15" s="7">
        <v>3261000</v>
      </c>
      <c r="LS15" s="7">
        <f>LR15/INDEX(Exchange_rate6,MATCH('Total Basket CMB_Sorghum'!$A15,Exch_regions1),MATCH('Total Basket CMB_Sorghum'!LR$1,exch_month9,0))</f>
        <v>121.00185528756957</v>
      </c>
      <c r="LT15" s="7">
        <v>3462500</v>
      </c>
      <c r="LU15" s="7">
        <f>LT15/INDEX(Exchange_rate7,MATCH('Total Basket CMB_Sorghum'!$A15,Exch_regions1),MATCH('Total Basket CMB_Sorghum'!LT$1,exch_month10,0))</f>
        <v>129.6816479400749</v>
      </c>
      <c r="LV15" s="7">
        <v>3535562.5</v>
      </c>
      <c r="LW15" s="7">
        <f>LV15/INDEX(exchange_rates8,MATCH('Total Basket CMB_Sorghum'!$A15,Exch_regions1),MATCH('Total Basket CMB_Sorghum'!LV$1,exch_month11,0))</f>
        <v>132.41807116104869</v>
      </c>
      <c r="LX15" s="7">
        <v>3533525</v>
      </c>
      <c r="LY15" s="7">
        <f>LX15/INDEX(exchange_rates9,MATCH('Total Basket CMB_Sorghum'!$A15,Exch_regions1),MATCH('Total Basket CMB_Sorghum'!LX$1,exch_month12,0))</f>
        <v>132.34176029962546</v>
      </c>
      <c r="LZ15" s="7">
        <v>3565250</v>
      </c>
      <c r="MA15" s="7">
        <f>LZ15/INDEX(exchange_rates10,MATCH('Total Basket CMB_Sorghum'!$A15,Exch_regions1),MATCH('Total Basket CMB_Sorghum'!LZ$1,exch_month13,0))</f>
        <v>133.52996254681648</v>
      </c>
      <c r="MB15" s="7">
        <v>3416125</v>
      </c>
      <c r="MC15" s="7">
        <f>MB15/INDEX(exchange_rates11,MATCH('Total Basket CMB_Sorghum'!$A15,Exch_regions1),MATCH('Total Basket CMB_Sorghum'!MB$1,exch_month14,0))</f>
        <v>127.94475655430712</v>
      </c>
      <c r="MD15" s="7">
        <v>3420250</v>
      </c>
      <c r="ME15" s="7">
        <f>MD15/INDEX(exchange_rates12,MATCH('Total Basket CMB_Sorghum'!$A15,Exch_regions1),MATCH('Total Basket CMB_Sorghum'!MD$1,exch_month15,0))</f>
        <v>128.09925093632958</v>
      </c>
      <c r="MF15" s="7">
        <v>3371625</v>
      </c>
      <c r="MG15" s="7">
        <f>MF15/INDEX(exchange_rates13,MATCH('Total Basket CMB_Sorghum'!$A15,Exch_regions1),MATCH('Total Basket CMB_Sorghum'!MF$1,exch_month16,0))</f>
        <v>126.27808988764045</v>
      </c>
      <c r="MH15" s="7">
        <v>3463125</v>
      </c>
      <c r="MI15" s="7">
        <f>MH15/INDEX(exchange_rates14,MATCH('Total Basket CMB_Sorghum'!$A15,Exch_regions1),MATCH('Total Basket CMB_Sorghum'!MH$1,exch_month17,0))</f>
        <v>129.70505617977528</v>
      </c>
      <c r="MJ15" s="7">
        <v>3357875</v>
      </c>
      <c r="MK15" s="7">
        <f>MJ15/INDEX(exchange_rates15,MATCH('Total Basket CMB_Sorghum'!$A15,Exch_regions1),MATCH('Total Basket CMB_Sorghum'!MJ$1,exch_month18,0))</f>
        <v>125.76310861423221</v>
      </c>
      <c r="ML15" s="7">
        <v>3404625</v>
      </c>
      <c r="MM15" s="7">
        <f>ML15/INDEX(exchange_rates16,MATCH('Total Basket CMB_Sorghum'!$A15,Exch_regions1),MATCH('Total Basket CMB_Sorghum'!ML$1,exch_month19,0))</f>
        <v>127.51404494382022</v>
      </c>
      <c r="MN15" s="7">
        <v>3384500</v>
      </c>
      <c r="MO15" s="7">
        <f>MN15/INDEX(exchange_rates17,MATCH('Total Basket CMB_Sorghum'!$A15,Exch_regions1),MATCH('Total Basket CMB_Sorghum'!MN$1,exch_month20,0))</f>
        <v>126.76029962546816</v>
      </c>
      <c r="MP15" s="7">
        <v>3338375</v>
      </c>
      <c r="MQ15" s="7">
        <f>MP15/INDEX(exchange_rates18,MATCH('Total Basket CMB_Sorghum'!$A15,Exch_regions1),MATCH('Total Basket CMB_Sorghum'!MP$1,exch_month21,0))</f>
        <v>125.03277153558052</v>
      </c>
      <c r="MR15" s="7">
        <v>3261500</v>
      </c>
      <c r="MS15" s="7">
        <f>MR15/INDEX(exchange_rates19,MATCH('Total Basket CMB_Sorghum'!$A15,Exch_regions1),MATCH('Total Basket CMB_Sorghum'!MR$1,exch_month22,0))</f>
        <v>122.15355805243446</v>
      </c>
      <c r="MT15" s="40">
        <f t="shared" si="106"/>
        <v>3335860</v>
      </c>
      <c r="MU15" s="40">
        <f t="shared" si="107"/>
        <v>127.57801084269347</v>
      </c>
    </row>
    <row r="16" spans="1:359" ht="13.5" customHeight="1" x14ac:dyDescent="0.25">
      <c r="A16" s="14" t="s">
        <v>12</v>
      </c>
      <c r="B16" s="7">
        <v>2921770</v>
      </c>
      <c r="C16" s="7">
        <f t="shared" si="105"/>
        <v>94.653686665802766</v>
      </c>
      <c r="D16" s="7">
        <v>2883200</v>
      </c>
      <c r="E16" s="7">
        <f t="shared" si="0"/>
        <v>95.736485589055647</v>
      </c>
      <c r="F16" s="7">
        <v>2956700</v>
      </c>
      <c r="G16" s="7">
        <f t="shared" si="1"/>
        <v>97.285469860489599</v>
      </c>
      <c r="H16" s="7">
        <v>2952900</v>
      </c>
      <c r="I16" s="7">
        <f t="shared" si="2"/>
        <v>94.589659811647124</v>
      </c>
      <c r="J16" s="7">
        <v>2892230</v>
      </c>
      <c r="K16" s="7">
        <f t="shared" si="3"/>
        <v>89.898980479920425</v>
      </c>
      <c r="L16" s="7">
        <v>4023000</v>
      </c>
      <c r="M16" s="7">
        <f t="shared" si="4"/>
        <v>120.32301480484522</v>
      </c>
      <c r="N16" s="7">
        <v>3999450</v>
      </c>
      <c r="O16" s="7">
        <f t="shared" si="5"/>
        <v>121.34253640776699</v>
      </c>
      <c r="P16" s="7">
        <v>3730503</v>
      </c>
      <c r="Q16" s="7">
        <f t="shared" si="6"/>
        <v>121.67328767123287</v>
      </c>
      <c r="R16" s="7">
        <v>3435420</v>
      </c>
      <c r="S16" s="7">
        <f t="shared" si="7"/>
        <v>113.54883490332176</v>
      </c>
      <c r="T16" s="7">
        <v>3521854</v>
      </c>
      <c r="U16" s="7">
        <f t="shared" si="8"/>
        <v>118.98155405405406</v>
      </c>
      <c r="V16" s="7">
        <v>3255944</v>
      </c>
      <c r="W16" s="7">
        <f t="shared" si="9"/>
        <v>119.26534798534799</v>
      </c>
      <c r="X16" s="7">
        <v>3049325</v>
      </c>
      <c r="Y16" s="7">
        <f t="shared" si="10"/>
        <v>114.74412041392286</v>
      </c>
      <c r="Z16" s="15">
        <v>2925445.4</v>
      </c>
      <c r="AA16" s="7">
        <f t="shared" si="11"/>
        <v>121.29718052906543</v>
      </c>
      <c r="AB16" s="7">
        <v>2719714.8</v>
      </c>
      <c r="AC16" s="7">
        <f t="shared" si="12"/>
        <v>112.54768466790813</v>
      </c>
      <c r="AD16" s="7">
        <v>2546280.7999999998</v>
      </c>
      <c r="AE16" s="7">
        <f t="shared" si="13"/>
        <v>112.76708591674047</v>
      </c>
      <c r="AF16" s="7">
        <v>2513195</v>
      </c>
      <c r="AG16" s="7">
        <f t="shared" si="14"/>
        <v>114.46506649662962</v>
      </c>
      <c r="AH16" s="7">
        <v>2491126.5</v>
      </c>
      <c r="AI16" s="7">
        <f t="shared" si="15"/>
        <v>113.56753072686823</v>
      </c>
      <c r="AJ16" s="7">
        <v>2485571.5</v>
      </c>
      <c r="AK16" s="7">
        <f t="shared" si="16"/>
        <v>112.16477888086642</v>
      </c>
      <c r="AL16" s="7">
        <v>2402591</v>
      </c>
      <c r="AM16" s="7">
        <f t="shared" si="17"/>
        <v>107.69121470192739</v>
      </c>
      <c r="AN16" s="7">
        <v>2427955</v>
      </c>
      <c r="AO16" s="7">
        <f t="shared" si="18"/>
        <v>108.17353530853197</v>
      </c>
      <c r="AP16" s="7">
        <v>2360595</v>
      </c>
      <c r="AQ16" s="7">
        <f t="shared" si="19"/>
        <v>105.54862508383636</v>
      </c>
      <c r="AR16" s="7">
        <v>2365800</v>
      </c>
      <c r="AS16" s="7">
        <f t="shared" si="20"/>
        <v>104.63511720477665</v>
      </c>
      <c r="AT16" s="7">
        <v>2350870</v>
      </c>
      <c r="AU16" s="7">
        <f t="shared" si="21"/>
        <v>103.63103372272427</v>
      </c>
      <c r="AV16" s="7">
        <v>2427326</v>
      </c>
      <c r="AW16" s="7">
        <f t="shared" si="22"/>
        <v>109.8138798407528</v>
      </c>
      <c r="AX16" s="7">
        <v>2392135</v>
      </c>
      <c r="AY16" s="7">
        <f t="shared" si="23"/>
        <v>111.92531559099034</v>
      </c>
      <c r="AZ16" s="7">
        <v>2312077.5</v>
      </c>
      <c r="BA16" s="7">
        <f t="shared" si="24"/>
        <v>132.45932397593813</v>
      </c>
      <c r="BB16" s="7">
        <v>2356967.5</v>
      </c>
      <c r="BC16" s="7">
        <f t="shared" si="25"/>
        <v>143.15016702095355</v>
      </c>
      <c r="BD16" s="7">
        <v>2493380</v>
      </c>
      <c r="BE16" s="7">
        <f t="shared" si="26"/>
        <v>138.33666222814026</v>
      </c>
      <c r="BF16" s="7">
        <v>2212945</v>
      </c>
      <c r="BG16" s="7">
        <f t="shared" si="27"/>
        <v>120.43238095238095</v>
      </c>
      <c r="BH16" s="7">
        <v>2240855</v>
      </c>
      <c r="BI16" s="7">
        <f t="shared" si="28"/>
        <v>116.74159937483719</v>
      </c>
      <c r="BJ16" s="7">
        <v>2231830</v>
      </c>
      <c r="BK16" s="7">
        <f t="shared" si="29"/>
        <v>113.98518896833504</v>
      </c>
      <c r="BL16" s="7">
        <v>2247470</v>
      </c>
      <c r="BM16" s="7">
        <f t="shared" si="30"/>
        <v>112.82479919678715</v>
      </c>
      <c r="BN16" s="7">
        <v>2308342.5</v>
      </c>
      <c r="BO16" s="7">
        <f t="shared" si="31"/>
        <v>111.92506303335919</v>
      </c>
      <c r="BP16" s="7">
        <v>2499530</v>
      </c>
      <c r="BQ16" s="7">
        <f t="shared" si="32"/>
        <v>121.33640776699029</v>
      </c>
      <c r="BR16" s="7">
        <v>2532357.5</v>
      </c>
      <c r="BS16" s="7">
        <f t="shared" si="33"/>
        <v>120.78976866205581</v>
      </c>
      <c r="BT16" s="7">
        <v>2504520</v>
      </c>
      <c r="BU16" s="7">
        <f t="shared" si="34"/>
        <v>119.49045801526718</v>
      </c>
      <c r="BV16" s="7">
        <v>2551770</v>
      </c>
      <c r="BW16" s="7">
        <f t="shared" si="35"/>
        <v>128.16524359618282</v>
      </c>
      <c r="BX16" s="7">
        <v>2550380</v>
      </c>
      <c r="BY16" s="7">
        <f t="shared" si="36"/>
        <v>137.30174966352624</v>
      </c>
      <c r="BZ16" s="7">
        <v>2534804</v>
      </c>
      <c r="CA16" s="7">
        <f t="shared" si="37"/>
        <v>130.31071355130578</v>
      </c>
      <c r="CB16" s="7">
        <v>2612975</v>
      </c>
      <c r="CC16" s="7">
        <f t="shared" si="38"/>
        <v>127.6801856828732</v>
      </c>
      <c r="CD16" s="7">
        <v>2674632.5</v>
      </c>
      <c r="CE16" s="7">
        <f t="shared" si="39"/>
        <v>127.92632822514302</v>
      </c>
      <c r="CF16" s="7">
        <v>2619430</v>
      </c>
      <c r="CG16" s="7">
        <f t="shared" si="40"/>
        <v>126.29845708775314</v>
      </c>
      <c r="CH16" s="7">
        <v>2644712.5</v>
      </c>
      <c r="CI16" s="7">
        <f t="shared" si="41"/>
        <v>127.57899179932465</v>
      </c>
      <c r="CJ16" s="7">
        <v>2651787.5</v>
      </c>
      <c r="CK16" s="7">
        <f t="shared" si="42"/>
        <v>128.22956963249516</v>
      </c>
      <c r="CL16" s="7">
        <v>2721083</v>
      </c>
      <c r="CM16" s="7">
        <f t="shared" si="43"/>
        <v>133.35373682920851</v>
      </c>
      <c r="CN16" s="7">
        <v>2776335</v>
      </c>
      <c r="CO16" s="7">
        <f t="shared" si="44"/>
        <v>130.6818074841139</v>
      </c>
      <c r="CP16" s="7">
        <v>2769947.5</v>
      </c>
      <c r="CQ16" s="7">
        <f t="shared" si="45"/>
        <v>128.38690614136732</v>
      </c>
      <c r="CR16" s="7">
        <v>2297430</v>
      </c>
      <c r="CS16" s="7">
        <f t="shared" si="46"/>
        <v>106.75789962825279</v>
      </c>
      <c r="CT16" s="7">
        <v>2080250</v>
      </c>
      <c r="CU16" s="7">
        <f t="shared" si="47"/>
        <v>94.804170882210869</v>
      </c>
      <c r="CV16" s="7">
        <v>2245450</v>
      </c>
      <c r="CW16" s="7">
        <f t="shared" si="48"/>
        <v>101.48926553672317</v>
      </c>
      <c r="CX16" s="7">
        <v>2226870</v>
      </c>
      <c r="CY16" s="7">
        <f t="shared" si="49"/>
        <v>100.53589164785554</v>
      </c>
      <c r="CZ16" s="7">
        <v>2316750</v>
      </c>
      <c r="DA16" s="7">
        <f t="shared" si="50"/>
        <v>104.59367945823928</v>
      </c>
      <c r="DB16" s="7">
        <v>2305305</v>
      </c>
      <c r="DC16" s="7">
        <f t="shared" si="51"/>
        <v>104.31244343891403</v>
      </c>
      <c r="DD16" s="7">
        <v>2275490</v>
      </c>
      <c r="DE16" s="7">
        <f t="shared" si="52"/>
        <v>102.49954954954956</v>
      </c>
      <c r="DF16" s="7">
        <v>2320500</v>
      </c>
      <c r="DG16" s="7">
        <f t="shared" si="53"/>
        <v>104.52702702702703</v>
      </c>
      <c r="DH16" s="7">
        <v>2285289</v>
      </c>
      <c r="DI16" s="7">
        <f t="shared" si="54"/>
        <v>101.5684</v>
      </c>
      <c r="DJ16" s="7">
        <v>2249737.5</v>
      </c>
      <c r="DK16" s="7">
        <f t="shared" si="55"/>
        <v>98.672697368421055</v>
      </c>
      <c r="DL16" s="7">
        <v>2267700</v>
      </c>
      <c r="DM16" s="7">
        <f t="shared" si="56"/>
        <v>100.78666666666666</v>
      </c>
      <c r="DN16" s="7">
        <v>2183258</v>
      </c>
      <c r="DO16" s="7">
        <f t="shared" si="57"/>
        <v>95.756929824561396</v>
      </c>
      <c r="DP16" s="7">
        <v>2186750</v>
      </c>
      <c r="DQ16" s="7">
        <f t="shared" si="58"/>
        <v>96.247799295774641</v>
      </c>
      <c r="DR16" s="7">
        <v>2217850</v>
      </c>
      <c r="DS16" s="7">
        <f t="shared" si="59"/>
        <v>97.875110326566642</v>
      </c>
      <c r="DT16" s="7">
        <v>2222550</v>
      </c>
      <c r="DU16" s="7">
        <f t="shared" si="60"/>
        <v>99.220982142857139</v>
      </c>
      <c r="DV16" s="7">
        <v>2337705</v>
      </c>
      <c r="DW16" s="7">
        <f t="shared" si="61"/>
        <v>101.19935064935065</v>
      </c>
      <c r="DX16" s="7">
        <v>2256720</v>
      </c>
      <c r="DY16" s="7">
        <f t="shared" si="62"/>
        <v>97.440414507772019</v>
      </c>
      <c r="DZ16" s="7">
        <v>2680680</v>
      </c>
      <c r="EA16" s="7">
        <f t="shared" si="63"/>
        <v>116.55130434782609</v>
      </c>
      <c r="EB16" s="7">
        <v>2540485</v>
      </c>
      <c r="EC16" s="7">
        <f t="shared" si="64"/>
        <v>109.97770562770563</v>
      </c>
      <c r="ED16" s="7">
        <v>2514585</v>
      </c>
      <c r="EE16" s="7">
        <f t="shared" si="65"/>
        <v>109.32978260869565</v>
      </c>
      <c r="EF16" s="7">
        <v>2347710</v>
      </c>
      <c r="EG16" s="7">
        <f t="shared" si="66"/>
        <v>102.07434782608695</v>
      </c>
      <c r="EH16" s="7">
        <v>2353290</v>
      </c>
      <c r="EI16" s="7">
        <f t="shared" si="67"/>
        <v>101.87402597402597</v>
      </c>
      <c r="EJ16" s="7">
        <v>2445750</v>
      </c>
      <c r="EK16" s="7">
        <f t="shared" si="68"/>
        <v>106.33695652173913</v>
      </c>
      <c r="EL16" s="7">
        <v>2484087.5</v>
      </c>
      <c r="EM16" s="7">
        <f t="shared" si="69"/>
        <v>108.00380434782609</v>
      </c>
      <c r="EN16" s="7">
        <v>2697300</v>
      </c>
      <c r="EO16" s="7">
        <f t="shared" si="70"/>
        <v>116.26293103448276</v>
      </c>
      <c r="EP16" s="7">
        <v>2427616</v>
      </c>
      <c r="EQ16" s="7">
        <f t="shared" si="71"/>
        <v>104.90993949870354</v>
      </c>
      <c r="ER16" s="7">
        <v>2456250</v>
      </c>
      <c r="ES16" s="7">
        <f t="shared" si="72"/>
        <v>109.40979955456571</v>
      </c>
      <c r="ET16" s="7">
        <v>2589633</v>
      </c>
      <c r="EU16" s="7">
        <f t="shared" si="73"/>
        <v>116.1270403587444</v>
      </c>
      <c r="EV16" s="7">
        <v>2571358</v>
      </c>
      <c r="EW16" s="7">
        <f t="shared" si="74"/>
        <v>116.45643115942029</v>
      </c>
      <c r="EX16" s="7">
        <v>2747266</v>
      </c>
      <c r="EY16" s="7">
        <f t="shared" si="75"/>
        <v>122.75540661304737</v>
      </c>
      <c r="EZ16" s="7">
        <v>2929012.5</v>
      </c>
      <c r="FA16" s="7">
        <f t="shared" si="76"/>
        <v>129.60232300884957</v>
      </c>
      <c r="FB16" s="7">
        <v>2523232</v>
      </c>
      <c r="FC16" s="7">
        <f t="shared" si="77"/>
        <v>109.23082251082251</v>
      </c>
      <c r="FD16" s="7">
        <v>2478412.1</v>
      </c>
      <c r="FE16" s="7">
        <f t="shared" si="78"/>
        <v>107.75704782608696</v>
      </c>
      <c r="FF16" s="7">
        <v>2399524.7999999998</v>
      </c>
      <c r="FG16" s="7">
        <f t="shared" si="79"/>
        <v>104.3271652173913</v>
      </c>
      <c r="FH16" s="7">
        <v>2452403.5</v>
      </c>
      <c r="FI16" s="7">
        <f t="shared" si="80"/>
        <v>106.16465367965368</v>
      </c>
      <c r="FJ16" s="7">
        <v>2449600</v>
      </c>
      <c r="FK16" s="7">
        <f t="shared" si="81"/>
        <v>106.04329004329004</v>
      </c>
      <c r="FL16" s="7">
        <v>2410858</v>
      </c>
      <c r="FM16" s="7">
        <f t="shared" si="82"/>
        <v>104.36614718614719</v>
      </c>
      <c r="FN16" s="7">
        <v>2499050</v>
      </c>
      <c r="FO16" s="7">
        <f t="shared" si="83"/>
        <v>108.18398268398268</v>
      </c>
      <c r="FP16" s="7">
        <v>2552966</v>
      </c>
      <c r="FQ16" s="7">
        <f t="shared" si="84"/>
        <v>106.8186610878661</v>
      </c>
      <c r="FR16" s="7">
        <v>2666341</v>
      </c>
      <c r="FS16" s="7">
        <f t="shared" si="85"/>
        <v>111.09754166666667</v>
      </c>
      <c r="FT16" s="7">
        <v>2627200</v>
      </c>
      <c r="FU16" s="7">
        <f t="shared" si="86"/>
        <v>109.01244813278008</v>
      </c>
      <c r="FV16" s="7">
        <v>2648633</v>
      </c>
      <c r="FW16" s="7">
        <f t="shared" si="87"/>
        <v>109.90178423236515</v>
      </c>
      <c r="FX16" s="7">
        <v>2506272.5</v>
      </c>
      <c r="FY16" s="7">
        <f t="shared" si="88"/>
        <v>105.12888003355705</v>
      </c>
      <c r="FZ16" s="7">
        <v>2374850</v>
      </c>
      <c r="GA16" s="7">
        <f t="shared" si="89"/>
        <v>98.541493775933617</v>
      </c>
      <c r="GB16" s="7">
        <v>2323475</v>
      </c>
      <c r="GC16" s="7">
        <f t="shared" si="90"/>
        <v>97.21652719665272</v>
      </c>
      <c r="GD16" s="7">
        <v>2316750</v>
      </c>
      <c r="GE16" s="7">
        <f t="shared" si="91"/>
        <v>96.53125</v>
      </c>
      <c r="GF16" s="7">
        <v>2339787.5</v>
      </c>
      <c r="GG16" s="7">
        <f t="shared" si="92"/>
        <v>97.389698231009362</v>
      </c>
      <c r="GH16" s="7">
        <v>2355416</v>
      </c>
      <c r="GI16" s="7">
        <f t="shared" si="93"/>
        <v>97.331239669421493</v>
      </c>
      <c r="GJ16" s="7">
        <v>2346408</v>
      </c>
      <c r="GK16" s="7">
        <f t="shared" si="94"/>
        <v>96.124866857845149</v>
      </c>
      <c r="GL16" s="7">
        <v>2308058</v>
      </c>
      <c r="GM16" s="7">
        <f t="shared" si="95"/>
        <v>95.374297520661159</v>
      </c>
      <c r="GN16" s="7">
        <v>2306958</v>
      </c>
      <c r="GO16" s="7">
        <f t="shared" si="96"/>
        <v>92.278319999999994</v>
      </c>
      <c r="GP16" s="7">
        <v>2363858</v>
      </c>
      <c r="GQ16" s="7">
        <f t="shared" si="97"/>
        <v>95.220866062437054</v>
      </c>
      <c r="GR16" s="7">
        <v>2421875</v>
      </c>
      <c r="GS16" s="7">
        <f t="shared" si="98"/>
        <v>97.65625</v>
      </c>
      <c r="GT16" s="7">
        <v>2336325</v>
      </c>
      <c r="GU16" s="7">
        <f t="shared" si="99"/>
        <v>94.017102615694171</v>
      </c>
      <c r="GV16" s="7">
        <v>2370250</v>
      </c>
      <c r="GW16" s="7">
        <f t="shared" si="100"/>
        <v>94.71528471528471</v>
      </c>
      <c r="GX16" s="7">
        <v>2372390</v>
      </c>
      <c r="GY16" s="7">
        <f t="shared" si="100"/>
        <v>94.517529880478094</v>
      </c>
      <c r="GZ16" s="7">
        <v>2523140</v>
      </c>
      <c r="HA16" s="7">
        <f t="shared" si="100"/>
        <v>103.40737704918033</v>
      </c>
      <c r="HB16" s="7">
        <v>2527465</v>
      </c>
      <c r="HC16" s="7">
        <f t="shared" si="100"/>
        <v>103.16183673469388</v>
      </c>
      <c r="HD16" s="7">
        <v>2686618</v>
      </c>
      <c r="HE16" s="7">
        <f t="shared" si="100"/>
        <v>108.55022222222222</v>
      </c>
      <c r="HF16" s="7">
        <v>2651258</v>
      </c>
      <c r="HG16" s="7">
        <f t="shared" si="100"/>
        <v>105.20865079365079</v>
      </c>
      <c r="HH16" s="7">
        <v>2685446</v>
      </c>
      <c r="HI16" s="7">
        <f t="shared" si="100"/>
        <v>105.72622047244094</v>
      </c>
      <c r="HJ16" s="7">
        <v>2523408</v>
      </c>
      <c r="HK16" s="7">
        <f t="shared" si="100"/>
        <v>100.13523809523809</v>
      </c>
      <c r="HL16" s="7">
        <v>2259100</v>
      </c>
      <c r="HM16" s="7">
        <f t="shared" si="100"/>
        <v>89.292490118577078</v>
      </c>
      <c r="HN16" s="7">
        <v>2177845.5</v>
      </c>
      <c r="HO16" s="7">
        <f t="shared" si="100"/>
        <v>85.072089843750007</v>
      </c>
      <c r="HP16" s="7">
        <v>2357950</v>
      </c>
      <c r="HQ16" s="7">
        <f t="shared" si="100"/>
        <v>92.107421875</v>
      </c>
      <c r="HR16" s="7">
        <v>2451602.5</v>
      </c>
      <c r="HS16" s="7">
        <f t="shared" si="100"/>
        <v>94.83955512572534</v>
      </c>
      <c r="HT16" s="7">
        <v>2397538.7999999998</v>
      </c>
      <c r="HU16" s="7">
        <f t="shared" si="100"/>
        <v>92.213030769230755</v>
      </c>
      <c r="HV16" s="7">
        <v>2351641.6000000001</v>
      </c>
      <c r="HW16" s="7">
        <f t="shared" si="100"/>
        <v>90.796972972972981</v>
      </c>
      <c r="HX16" s="7">
        <v>2188502.7000000002</v>
      </c>
      <c r="HY16" s="7">
        <f t="shared" si="108"/>
        <v>84.498173745173759</v>
      </c>
      <c r="HZ16" s="7">
        <v>2397353.9</v>
      </c>
      <c r="IA16" s="7">
        <f t="shared" si="101"/>
        <v>92.205919230769226</v>
      </c>
      <c r="IB16" s="7">
        <v>2450824.4</v>
      </c>
      <c r="IC16" s="7">
        <f t="shared" si="101"/>
        <v>94.262476923076918</v>
      </c>
      <c r="ID16" s="7">
        <v>2267315.4</v>
      </c>
      <c r="IE16" s="7">
        <f t="shared" si="101"/>
        <v>87.037059500959685</v>
      </c>
      <c r="IF16" s="7">
        <v>2259973.9</v>
      </c>
      <c r="IG16" s="7">
        <f t="shared" si="101"/>
        <v>86.258545801526708</v>
      </c>
      <c r="IH16" s="7">
        <v>2271782.4</v>
      </c>
      <c r="II16" s="7">
        <f t="shared" si="101"/>
        <v>86.052363636363637</v>
      </c>
      <c r="IJ16" s="7">
        <v>2192652</v>
      </c>
      <c r="IK16" s="7">
        <f t="shared" si="101"/>
        <v>83.055000000000007</v>
      </c>
      <c r="IL16" s="7">
        <v>2501110</v>
      </c>
      <c r="IM16" s="7">
        <f t="shared" si="101"/>
        <v>94.882776934749614</v>
      </c>
      <c r="IN16" s="7">
        <v>2497662.5</v>
      </c>
      <c r="IO16" s="7">
        <f t="shared" si="101"/>
        <v>94.25141509433962</v>
      </c>
      <c r="IP16" s="7">
        <v>2497330</v>
      </c>
      <c r="IQ16" s="7">
        <f t="shared" si="101"/>
        <v>94.595833333333331</v>
      </c>
      <c r="IR16" s="7">
        <v>2525466</v>
      </c>
      <c r="IS16" s="7">
        <f t="shared" si="101"/>
        <v>95.661590909090904</v>
      </c>
      <c r="IT16" s="7">
        <v>2593312.5</v>
      </c>
      <c r="IU16" s="7">
        <f t="shared" si="101"/>
        <v>98.231534090909093</v>
      </c>
      <c r="IV16" s="34">
        <v>2703296</v>
      </c>
      <c r="IW16" s="7">
        <f t="shared" si="101"/>
        <v>103.97292307692308</v>
      </c>
      <c r="IX16" s="7">
        <v>2799303.5</v>
      </c>
      <c r="IY16" s="7">
        <f t="shared" si="101"/>
        <v>106.43739543726235</v>
      </c>
      <c r="IZ16" s="7">
        <v>2945387.5</v>
      </c>
      <c r="JA16" s="7">
        <f t="shared" si="101"/>
        <v>110.72885338345864</v>
      </c>
      <c r="JB16" s="7">
        <v>3027917</v>
      </c>
      <c r="JC16" s="7">
        <f t="shared" si="109"/>
        <v>113.83146616541353</v>
      </c>
      <c r="JD16" s="7">
        <v>3030665</v>
      </c>
      <c r="JE16" s="7">
        <f t="shared" si="102"/>
        <v>113.93477443609022</v>
      </c>
      <c r="JF16" s="7">
        <v>3083576</v>
      </c>
      <c r="JG16" s="7">
        <f t="shared" si="102"/>
        <v>115.40329341317366</v>
      </c>
      <c r="JH16" s="7">
        <v>3144719.5</v>
      </c>
      <c r="JI16" s="7">
        <f t="shared" si="102"/>
        <v>116.4710925925926</v>
      </c>
      <c r="JJ16" s="7">
        <v>3374312.5</v>
      </c>
      <c r="JK16" s="7">
        <f t="shared" si="102"/>
        <v>124.2840699815838</v>
      </c>
      <c r="JL16" s="7">
        <v>3375945</v>
      </c>
      <c r="JM16" s="7">
        <f t="shared" si="102"/>
        <v>124.11562499999999</v>
      </c>
      <c r="JN16" s="7">
        <v>3341075</v>
      </c>
      <c r="JO16" s="7">
        <f t="shared" si="102"/>
        <v>123.74351851851851</v>
      </c>
      <c r="JP16" s="7">
        <v>3491583</v>
      </c>
      <c r="JQ16" s="7">
        <f t="shared" si="102"/>
        <v>129.31788888888889</v>
      </c>
      <c r="JR16" s="7">
        <v>3487471.5</v>
      </c>
      <c r="JS16" s="7">
        <f t="shared" si="102"/>
        <v>128.21586397058823</v>
      </c>
      <c r="JT16" s="7">
        <v>3324406</v>
      </c>
      <c r="JU16" s="7">
        <f t="shared" si="102"/>
        <v>122.22080882352941</v>
      </c>
      <c r="JV16" s="7">
        <v>3298458</v>
      </c>
      <c r="JW16" s="7">
        <f t="shared" si="102"/>
        <v>121.26683823529412</v>
      </c>
      <c r="JX16" s="7">
        <v>3392736</v>
      </c>
      <c r="JY16" s="7">
        <f t="shared" si="102"/>
        <v>123.82248175182482</v>
      </c>
      <c r="JZ16" s="7">
        <v>3263537.5</v>
      </c>
      <c r="KA16" s="7">
        <f t="shared" si="102"/>
        <v>119.76284403669725</v>
      </c>
      <c r="KB16" s="7">
        <v>3262191</v>
      </c>
      <c r="KC16" s="7">
        <f t="shared" si="102"/>
        <v>119.93349264705883</v>
      </c>
      <c r="KD16" s="7">
        <v>3191110</v>
      </c>
      <c r="KE16" s="7">
        <f t="shared" si="102"/>
        <v>114.78812949640287</v>
      </c>
      <c r="KF16" s="7">
        <v>3079641</v>
      </c>
      <c r="KG16" s="7">
        <f t="shared" si="110"/>
        <v>110.77845323741008</v>
      </c>
      <c r="KH16" s="7">
        <v>3094616</v>
      </c>
      <c r="KI16" s="7">
        <f t="shared" si="103"/>
        <v>110.52200000000001</v>
      </c>
      <c r="KJ16" s="7">
        <v>3124600</v>
      </c>
      <c r="KK16" s="7">
        <f t="shared" si="103"/>
        <v>113.21014492753623</v>
      </c>
      <c r="KL16" s="7">
        <v>2967778</v>
      </c>
      <c r="KM16" s="7">
        <f t="shared" si="103"/>
        <v>106.75460431654676</v>
      </c>
      <c r="KN16" s="7">
        <v>3085183</v>
      </c>
      <c r="KO16" s="7">
        <f t="shared" si="103"/>
        <v>110.38221824686941</v>
      </c>
      <c r="KP16" s="7">
        <v>2800986</v>
      </c>
      <c r="KQ16" s="7">
        <f t="shared" si="103"/>
        <v>100.61012931034483</v>
      </c>
      <c r="KR16" s="7">
        <v>2734450</v>
      </c>
      <c r="KS16" s="7">
        <f t="shared" si="103"/>
        <v>97.658928571428575</v>
      </c>
      <c r="KT16" s="7">
        <v>2611108</v>
      </c>
      <c r="KU16" s="7">
        <f t="shared" si="103"/>
        <v>94.434285714285721</v>
      </c>
      <c r="KV16" s="7">
        <v>2667652.5</v>
      </c>
      <c r="KW16" s="7">
        <f t="shared" si="103"/>
        <v>97.217656705539355</v>
      </c>
      <c r="KX16" s="7">
        <v>3132558</v>
      </c>
      <c r="KY16" s="7">
        <f t="shared" si="103"/>
        <v>114.32693430656934</v>
      </c>
      <c r="KZ16" s="7">
        <v>3151383</v>
      </c>
      <c r="LA16" s="7">
        <f t="shared" si="103"/>
        <v>113.97406871609404</v>
      </c>
      <c r="LB16" s="7">
        <v>2841150</v>
      </c>
      <c r="LC16" s="7">
        <f t="shared" si="103"/>
        <v>102.19964028776978</v>
      </c>
      <c r="LD16" s="7">
        <v>2773366</v>
      </c>
      <c r="LE16" s="7">
        <f t="shared" si="103"/>
        <v>99.761366906474819</v>
      </c>
      <c r="LF16" s="7">
        <v>2751008</v>
      </c>
      <c r="LG16" s="7">
        <f t="shared" si="104"/>
        <v>99.674202898550718</v>
      </c>
      <c r="LH16" s="7">
        <v>2726866</v>
      </c>
      <c r="LI16" s="7">
        <f>LH16/INDEX(Exch_Rate_Data1,MATCH('Total Basket CMB_Sorghum'!$A16,Exch_regions1),MATCH('Total Basket CMB_Sorghum'!LH$1,exch_month4,0))</f>
        <v>98.265441441441439</v>
      </c>
      <c r="LJ16" s="7">
        <v>3185141</v>
      </c>
      <c r="LK16" s="7">
        <f>LJ16/INDEX(exch_Rate_Data2,MATCH('Total Basket CMB_Sorghum'!$A16,Exch_regions1),MATCH('Total Basket CMB_Sorghum'!LJ$1,exch_month5,0))</f>
        <v>114.77985585585586</v>
      </c>
      <c r="LL16" s="7">
        <v>2952850</v>
      </c>
      <c r="LM16" s="7">
        <f>LL16/INDEX(exch_Rate_Data3,MATCH('Total Basket CMB_Sorghum'!$A16,Exch_regions1),MATCH('Total Basket CMB_Sorghum'!LL$1,exch_month6,0))</f>
        <v>105.27094474153297</v>
      </c>
      <c r="LN16" s="7">
        <v>3058220</v>
      </c>
      <c r="LO16" s="7">
        <f>LN16/INDEX(Exchange_rate4,MATCH('Total Basket CMB_Sorghum'!$A16,Exch_regions1),MATCH('Total Basket CMB_Sorghum'!LN$1,exch_month7,0))</f>
        <v>110.00791366906475</v>
      </c>
      <c r="LP16" s="7">
        <v>3241012.5</v>
      </c>
      <c r="LQ16" s="7">
        <f>LP16/INDEX(Exchange_rate5,MATCH('Total Basket CMB_Sorghum'!$A16,Exch_regions1),MATCH('Total Basket CMB_Sorghum'!LP$1,exch_month8,0))</f>
        <v>115.87977653631285</v>
      </c>
      <c r="LR16" s="7">
        <v>3237314</v>
      </c>
      <c r="LS16" s="7">
        <f>LR16/INDEX(Exchange_rate6,MATCH('Total Basket CMB_Sorghum'!$A16,Exch_regions1),MATCH('Total Basket CMB_Sorghum'!LR$1,exch_month9,0))</f>
        <v>115.28896011396012</v>
      </c>
      <c r="LT16" s="7">
        <v>3308664.25</v>
      </c>
      <c r="LU16" s="7">
        <f>LT16/INDEX(Exchange_rate7,MATCH('Total Basket CMB_Sorghum'!$A16,Exch_regions1),MATCH('Total Basket CMB_Sorghum'!LT$1,exch_month10,0))</f>
        <v>117.3285195035461</v>
      </c>
      <c r="LV16" s="7">
        <v>3423241</v>
      </c>
      <c r="LW16" s="7">
        <f>LV16/INDEX(exchange_rates8,MATCH('Total Basket CMB_Sorghum'!$A16,Exch_regions1),MATCH('Total Basket CMB_Sorghum'!LV$1,exch_month11,0))</f>
        <v>120.32481546572934</v>
      </c>
      <c r="LX16" s="7">
        <v>3397708</v>
      </c>
      <c r="LY16" s="7">
        <f>LX16/INDEX(exchange_rates9,MATCH('Total Basket CMB_Sorghum'!$A16,Exch_regions1),MATCH('Total Basket CMB_Sorghum'!LX$1,exch_month12,0))</f>
        <v>120.06035335689046</v>
      </c>
      <c r="LZ16" s="7">
        <v>3396450</v>
      </c>
      <c r="MA16" s="7">
        <f>LZ16/INDEX(exchange_rates10,MATCH('Total Basket CMB_Sorghum'!$A16,Exch_regions1),MATCH('Total Basket CMB_Sorghum'!LZ$1,exch_month13,0))</f>
        <v>119.38312829525483</v>
      </c>
      <c r="MB16" s="7">
        <v>3424947.95</v>
      </c>
      <c r="MC16" s="7">
        <f>MB16/INDEX(exchange_rates11,MATCH('Total Basket CMB_Sorghum'!$A16,Exch_regions1),MATCH('Total Basket CMB_Sorghum'!MB$1,exch_month14,0))</f>
        <v>120.64433685115257</v>
      </c>
      <c r="MD16" s="7">
        <v>2844210</v>
      </c>
      <c r="ME16" s="7">
        <f>MD16/INDEX(exchange_rates12,MATCH('Total Basket CMB_Sorghum'!$A16,Exch_regions1),MATCH('Total Basket CMB_Sorghum'!MD$1,exch_month15,0))</f>
        <v>99.361048034934498</v>
      </c>
      <c r="MF16" s="7">
        <v>2801212.5</v>
      </c>
      <c r="MG16" s="7">
        <f>MF16/INDEX(exchange_rates13,MATCH('Total Basket CMB_Sorghum'!$A16,Exch_regions1),MATCH('Total Basket CMB_Sorghum'!MF$1,exch_month16,0))</f>
        <v>97.539499455930354</v>
      </c>
      <c r="MH16" s="7">
        <v>3856931.6666666665</v>
      </c>
      <c r="MI16" s="7">
        <f>MH16/INDEX(exchange_rates14,MATCH('Total Basket CMB_Sorghum'!$A16,Exch_regions1),MATCH('Total Basket CMB_Sorghum'!MH$1,exch_month17,0))</f>
        <v>132.23765714285713</v>
      </c>
      <c r="MJ16" s="7">
        <v>3883866.6666666665</v>
      </c>
      <c r="MK16" s="7">
        <f>MJ16/INDEX(exchange_rates15,MATCH('Total Basket CMB_Sorghum'!$A16,Exch_regions1),MATCH('Total Basket CMB_Sorghum'!MJ$1,exch_month18,0))</f>
        <v>133.16114285714283</v>
      </c>
      <c r="ML16" s="7">
        <v>3901848.3333333335</v>
      </c>
      <c r="MM16" s="7">
        <f>ML16/INDEX(exchange_rates16,MATCH('Total Basket CMB_Sorghum'!$A16,Exch_regions1),MATCH('Total Basket CMB_Sorghum'!ML$1,exch_month19,0))</f>
        <v>133.96904148783977</v>
      </c>
      <c r="MN16" s="7">
        <v>3844848.3333333335</v>
      </c>
      <c r="MO16" s="7">
        <f>MN16/INDEX(exchange_rates17,MATCH('Total Basket CMB_Sorghum'!$A16,Exch_regions1),MATCH('Total Basket CMB_Sorghum'!MN$1,exch_month20,0))</f>
        <v>132.58097701149427</v>
      </c>
      <c r="MP16" s="7">
        <v>4266550</v>
      </c>
      <c r="MQ16" s="7">
        <f>MP16/INDEX(exchange_rates18,MATCH('Total Basket CMB_Sorghum'!$A16,Exch_regions1),MATCH('Total Basket CMB_Sorghum'!MP$1,exch_month21,0))</f>
        <v>144.62881355932203</v>
      </c>
      <c r="MR16" s="7">
        <v>4181890</v>
      </c>
      <c r="MS16" s="7">
        <f>MR16/INDEX(exchange_rates19,MATCH('Total Basket CMB_Sorghum'!$A16,Exch_regions1),MATCH('Total Basket CMB_Sorghum'!MR$1,exch_month22,0))</f>
        <v>139.97958158995817</v>
      </c>
      <c r="MT16" s="40">
        <f t="shared" si="106"/>
        <v>2953052.93</v>
      </c>
      <c r="MU16" s="40">
        <f t="shared" si="107"/>
        <v>108.67199765348917</v>
      </c>
    </row>
    <row r="17" spans="1:359" ht="13.5" customHeight="1" x14ac:dyDescent="0.25">
      <c r="A17" s="14" t="s">
        <v>13</v>
      </c>
      <c r="B17" s="7">
        <v>2583328</v>
      </c>
      <c r="C17" s="7">
        <f t="shared" si="105"/>
        <v>83.925376649746198</v>
      </c>
      <c r="D17" s="7">
        <v>2786561.6666666665</v>
      </c>
      <c r="E17" s="7">
        <f t="shared" si="0"/>
        <v>93.21552721444003</v>
      </c>
      <c r="F17" s="7">
        <v>2873082</v>
      </c>
      <c r="G17" s="7">
        <f t="shared" si="1"/>
        <v>94.846230027730087</v>
      </c>
      <c r="H17" s="7">
        <v>3237575.8333333335</v>
      </c>
      <c r="I17" s="7">
        <f t="shared" si="2"/>
        <v>102.91250125823149</v>
      </c>
      <c r="J17" s="7">
        <v>3619685.6666666665</v>
      </c>
      <c r="K17" s="7">
        <f t="shared" si="3"/>
        <v>110.86326697294538</v>
      </c>
      <c r="L17" s="7">
        <v>3856333.5</v>
      </c>
      <c r="M17" s="7">
        <f t="shared" si="4"/>
        <v>115.07149571055577</v>
      </c>
      <c r="N17" s="7">
        <v>3904045</v>
      </c>
      <c r="O17" s="7">
        <f t="shared" si="5"/>
        <v>124.92944</v>
      </c>
      <c r="P17" s="7">
        <v>3649836.6666666665</v>
      </c>
      <c r="Q17" s="7">
        <f t="shared" si="6"/>
        <v>119.27570806100218</v>
      </c>
      <c r="R17" s="7">
        <v>3282565</v>
      </c>
      <c r="S17" s="7">
        <f t="shared" si="7"/>
        <v>107.86822756212774</v>
      </c>
      <c r="T17" s="7">
        <v>3312953</v>
      </c>
      <c r="U17" s="7">
        <f t="shared" si="8"/>
        <v>116.11664403066813</v>
      </c>
      <c r="V17" s="7">
        <v>2920429.3333333335</v>
      </c>
      <c r="W17" s="7">
        <f t="shared" si="9"/>
        <v>113.96797398373984</v>
      </c>
      <c r="X17" s="7">
        <v>2639083.3333333335</v>
      </c>
      <c r="Y17" s="7">
        <f t="shared" si="10"/>
        <v>105.4052254950907</v>
      </c>
      <c r="Z17" s="15">
        <v>2472702.6666666665</v>
      </c>
      <c r="AA17" s="7">
        <f t="shared" si="11"/>
        <v>98.636855314551639</v>
      </c>
      <c r="AB17" s="7">
        <v>2146820</v>
      </c>
      <c r="AC17" s="7">
        <f t="shared" si="12"/>
        <v>86.217670682730926</v>
      </c>
      <c r="AD17" s="7">
        <v>1824387</v>
      </c>
      <c r="AE17" s="7">
        <f t="shared" si="13"/>
        <v>79.321173913043481</v>
      </c>
      <c r="AF17" s="7">
        <v>1817260.6666666667</v>
      </c>
      <c r="AG17" s="7">
        <f t="shared" si="14"/>
        <v>81.651700833099326</v>
      </c>
      <c r="AH17" s="7">
        <v>1790081</v>
      </c>
      <c r="AI17" s="7">
        <f t="shared" si="15"/>
        <v>79.825239687848381</v>
      </c>
      <c r="AJ17" s="7">
        <v>1746620</v>
      </c>
      <c r="AK17" s="7">
        <f t="shared" si="16"/>
        <v>77.198674033149175</v>
      </c>
      <c r="AL17" s="7">
        <v>1907721.6666666667</v>
      </c>
      <c r="AM17" s="7">
        <f t="shared" si="17"/>
        <v>85.428342196100388</v>
      </c>
      <c r="AN17" s="7">
        <v>1803420.3333333333</v>
      </c>
      <c r="AO17" s="7">
        <f t="shared" si="18"/>
        <v>80.554788758607856</v>
      </c>
      <c r="AP17" s="7">
        <v>1799462.5</v>
      </c>
      <c r="AQ17" s="7">
        <f t="shared" si="19"/>
        <v>80.109627156371729</v>
      </c>
      <c r="AR17" s="7">
        <v>1839510</v>
      </c>
      <c r="AS17" s="7">
        <f t="shared" si="20"/>
        <v>82.182435526565627</v>
      </c>
      <c r="AT17" s="7">
        <v>1804384.5</v>
      </c>
      <c r="AU17" s="7">
        <f t="shared" si="21"/>
        <v>80.712322333180495</v>
      </c>
      <c r="AV17" s="7">
        <v>1719613.3333333333</v>
      </c>
      <c r="AW17" s="7">
        <f t="shared" si="22"/>
        <v>76.718220212955799</v>
      </c>
      <c r="AX17" s="7">
        <v>1758764</v>
      </c>
      <c r="AY17" s="7">
        <f t="shared" si="23"/>
        <v>82.281356725146196</v>
      </c>
      <c r="AZ17" s="7">
        <v>1596206.8333333333</v>
      </c>
      <c r="BA17" s="7">
        <f t="shared" si="24"/>
        <v>88.616618089289844</v>
      </c>
      <c r="BB17" s="7">
        <v>1544310.6666666667</v>
      </c>
      <c r="BC17" s="7">
        <f t="shared" si="25"/>
        <v>92.855958912689474</v>
      </c>
      <c r="BD17" s="7">
        <v>1625971.6666666667</v>
      </c>
      <c r="BE17" s="7">
        <f t="shared" si="26"/>
        <v>92.766890125041613</v>
      </c>
      <c r="BF17" s="7">
        <v>1747513.3333333333</v>
      </c>
      <c r="BG17" s="7">
        <f t="shared" si="27"/>
        <v>95.623164614683077</v>
      </c>
      <c r="BH17" s="7">
        <v>1770227.5</v>
      </c>
      <c r="BI17" s="7">
        <f t="shared" si="28"/>
        <v>93.477359735973593</v>
      </c>
      <c r="BJ17" s="7">
        <v>1645033.3333333333</v>
      </c>
      <c r="BK17" s="7">
        <f t="shared" si="29"/>
        <v>85.874497009244152</v>
      </c>
      <c r="BL17" s="7">
        <v>1666731.6666666667</v>
      </c>
      <c r="BM17" s="7">
        <f t="shared" si="30"/>
        <v>84.444922947012884</v>
      </c>
      <c r="BN17" s="7">
        <v>1714405.8333333333</v>
      </c>
      <c r="BO17" s="7">
        <f t="shared" si="31"/>
        <v>81.88206965174129</v>
      </c>
      <c r="BP17" s="7">
        <v>1853836.6666666667</v>
      </c>
      <c r="BQ17" s="7">
        <f t="shared" si="32"/>
        <v>87.362708136977702</v>
      </c>
      <c r="BR17" s="7">
        <v>1923090.8333333333</v>
      </c>
      <c r="BS17" s="7">
        <f t="shared" si="33"/>
        <v>92.386334065951658</v>
      </c>
      <c r="BT17" s="7">
        <v>2030781.6666666667</v>
      </c>
      <c r="BU17" s="7">
        <f t="shared" si="34"/>
        <v>98.731408892940351</v>
      </c>
      <c r="BV17" s="7">
        <v>2037309.1666666667</v>
      </c>
      <c r="BW17" s="7">
        <f t="shared" si="35"/>
        <v>100.29829743589744</v>
      </c>
      <c r="BX17" s="7">
        <v>1989918.3333333333</v>
      </c>
      <c r="BY17" s="7">
        <f t="shared" si="36"/>
        <v>108.81303258145363</v>
      </c>
      <c r="BZ17" s="7">
        <v>1977670.3333333333</v>
      </c>
      <c r="CA17" s="7">
        <f t="shared" si="37"/>
        <v>105.00950889163227</v>
      </c>
      <c r="CB17" s="7">
        <v>2008982.6666666667</v>
      </c>
      <c r="CC17" s="7">
        <f t="shared" si="38"/>
        <v>97.87978887535526</v>
      </c>
      <c r="CD17" s="7">
        <v>2199456.6666666665</v>
      </c>
      <c r="CE17" s="7">
        <f t="shared" si="39"/>
        <v>106.89947347104091</v>
      </c>
      <c r="CF17" s="7">
        <v>2218131.6666666665</v>
      </c>
      <c r="CG17" s="7">
        <f t="shared" si="40"/>
        <v>107.41557707828893</v>
      </c>
      <c r="CH17" s="7">
        <v>2201474.1666666665</v>
      </c>
      <c r="CI17" s="7">
        <f t="shared" si="41"/>
        <v>106.65195801372627</v>
      </c>
      <c r="CJ17" s="7">
        <v>2213675</v>
      </c>
      <c r="CK17" s="7">
        <f t="shared" si="42"/>
        <v>107.00543806646526</v>
      </c>
      <c r="CL17" s="7">
        <v>2163952.5</v>
      </c>
      <c r="CM17" s="7">
        <f t="shared" si="43"/>
        <v>104.16137184115523</v>
      </c>
      <c r="CN17" s="7">
        <v>2120944.375</v>
      </c>
      <c r="CO17" s="7">
        <f t="shared" si="44"/>
        <v>98.448244850594719</v>
      </c>
      <c r="CP17" s="7">
        <v>2378540.75</v>
      </c>
      <c r="CQ17" s="7">
        <f t="shared" si="45"/>
        <v>108.70223364752928</v>
      </c>
      <c r="CR17" s="7">
        <v>2142026.5</v>
      </c>
      <c r="CS17" s="7">
        <f t="shared" si="46"/>
        <v>98.370907003444316</v>
      </c>
      <c r="CT17" s="7">
        <v>2026800.875</v>
      </c>
      <c r="CU17" s="7">
        <f t="shared" si="47"/>
        <v>92.06140490330786</v>
      </c>
      <c r="CV17" s="7">
        <v>1708032.75</v>
      </c>
      <c r="CW17" s="7">
        <f t="shared" si="48"/>
        <v>78.944929110384436</v>
      </c>
      <c r="CX17" s="7">
        <v>2072406.25</v>
      </c>
      <c r="CY17" s="7">
        <f t="shared" si="49"/>
        <v>94.832862388889524</v>
      </c>
      <c r="CZ17" s="7">
        <v>2134311.5</v>
      </c>
      <c r="DA17" s="7">
        <f t="shared" si="50"/>
        <v>96.703170485824003</v>
      </c>
      <c r="DB17" s="7">
        <v>2076486.25</v>
      </c>
      <c r="DC17" s="7">
        <f t="shared" si="51"/>
        <v>93.10240659993498</v>
      </c>
      <c r="DD17" s="7">
        <v>2059491.375</v>
      </c>
      <c r="DE17" s="7">
        <f t="shared" si="52"/>
        <v>92.1988304420817</v>
      </c>
      <c r="DF17" s="7">
        <v>1994842.5</v>
      </c>
      <c r="DG17" s="7">
        <f t="shared" si="53"/>
        <v>89.105192629815747</v>
      </c>
      <c r="DH17" s="7">
        <v>1949271.375</v>
      </c>
      <c r="DI17" s="7">
        <f t="shared" si="54"/>
        <v>87.069631490787273</v>
      </c>
      <c r="DJ17" s="7">
        <v>1888409.5</v>
      </c>
      <c r="DK17" s="7">
        <f t="shared" si="55"/>
        <v>84.163097493036219</v>
      </c>
      <c r="DL17" s="7">
        <v>2025872</v>
      </c>
      <c r="DM17" s="7">
        <f t="shared" si="56"/>
        <v>90.088804891606443</v>
      </c>
      <c r="DN17" s="7">
        <v>2102182.5</v>
      </c>
      <c r="DO17" s="7">
        <f t="shared" si="57"/>
        <v>93.11993355481728</v>
      </c>
      <c r="DP17" s="7">
        <v>1946206</v>
      </c>
      <c r="DQ17" s="7">
        <f t="shared" si="58"/>
        <v>85.877815774958634</v>
      </c>
      <c r="DR17" s="7">
        <v>1767652.75</v>
      </c>
      <c r="DS17" s="7">
        <f t="shared" si="59"/>
        <v>78.020535172413787</v>
      </c>
      <c r="DT17" s="7">
        <v>1679588.75</v>
      </c>
      <c r="DU17" s="7">
        <f t="shared" si="60"/>
        <v>73.747036223929754</v>
      </c>
      <c r="DV17" s="7">
        <v>1754490.25</v>
      </c>
      <c r="DW17" s="7">
        <f t="shared" si="61"/>
        <v>76.657138175860183</v>
      </c>
      <c r="DX17" s="7">
        <v>1904281.25</v>
      </c>
      <c r="DY17" s="7">
        <f t="shared" si="62"/>
        <v>83.612788144895717</v>
      </c>
      <c r="DZ17" s="7">
        <v>1764812.5</v>
      </c>
      <c r="EA17" s="7">
        <f t="shared" si="63"/>
        <v>77.446516730663745</v>
      </c>
      <c r="EB17" s="7">
        <v>1823722.5</v>
      </c>
      <c r="EC17" s="7">
        <f t="shared" si="64"/>
        <v>79.475421623741667</v>
      </c>
      <c r="ED17" s="7">
        <v>1813935</v>
      </c>
      <c r="EE17" s="7">
        <f t="shared" si="65"/>
        <v>78.546576454668468</v>
      </c>
      <c r="EF17" s="7">
        <v>1798554</v>
      </c>
      <c r="EG17" s="7">
        <f t="shared" si="66"/>
        <v>77.733290113452185</v>
      </c>
      <c r="EH17" s="7">
        <v>1416054</v>
      </c>
      <c r="EI17" s="7">
        <f t="shared" si="67"/>
        <v>61.467346717308736</v>
      </c>
      <c r="EJ17" s="7">
        <v>1479177.75</v>
      </c>
      <c r="EK17" s="7">
        <f t="shared" si="68"/>
        <v>64.033668831168825</v>
      </c>
      <c r="EL17" s="7">
        <v>1170307.5</v>
      </c>
      <c r="EM17" s="7">
        <f t="shared" si="69"/>
        <v>50.882934782608693</v>
      </c>
      <c r="EN17" s="7">
        <v>2146375</v>
      </c>
      <c r="EO17" s="7">
        <f t="shared" si="70"/>
        <v>90.468914646996836</v>
      </c>
      <c r="EP17" s="7">
        <v>2278276.25</v>
      </c>
      <c r="EQ17" s="7">
        <f t="shared" si="71"/>
        <v>95.525209643605876</v>
      </c>
      <c r="ER17" s="7">
        <v>2187809</v>
      </c>
      <c r="ES17" s="7">
        <f t="shared" si="72"/>
        <v>97.642800557880051</v>
      </c>
      <c r="ET17" s="7">
        <v>2162395.25</v>
      </c>
      <c r="EU17" s="7">
        <f t="shared" si="73"/>
        <v>96.293693292513225</v>
      </c>
      <c r="EV17" s="7">
        <v>2411820.25</v>
      </c>
      <c r="EW17" s="7">
        <f t="shared" si="74"/>
        <v>104.97585418933623</v>
      </c>
      <c r="EX17" s="7">
        <v>2574870.75</v>
      </c>
      <c r="EY17" s="7">
        <f t="shared" si="75"/>
        <v>109.39440254912374</v>
      </c>
      <c r="EZ17" s="7">
        <v>2647532.75</v>
      </c>
      <c r="FA17" s="7">
        <f t="shared" si="76"/>
        <v>115.51820016362149</v>
      </c>
      <c r="FB17" s="7">
        <v>2610309.5</v>
      </c>
      <c r="FC17" s="7">
        <f t="shared" si="77"/>
        <v>113.49171739130435</v>
      </c>
      <c r="FD17" s="7">
        <v>2418840.25</v>
      </c>
      <c r="FE17" s="7">
        <f t="shared" si="78"/>
        <v>104.48553995680345</v>
      </c>
      <c r="FF17" s="7">
        <v>2238407.75</v>
      </c>
      <c r="FG17" s="7">
        <f t="shared" si="79"/>
        <v>96.691479481641466</v>
      </c>
      <c r="FH17" s="7">
        <v>2344754</v>
      </c>
      <c r="FI17" s="7">
        <f t="shared" si="80"/>
        <v>101.53197293640054</v>
      </c>
      <c r="FJ17" s="7">
        <v>2250564.5</v>
      </c>
      <c r="FK17" s="7">
        <f t="shared" si="81"/>
        <v>96.513084963816667</v>
      </c>
      <c r="FL17" s="7">
        <v>2198500</v>
      </c>
      <c r="FM17" s="7">
        <f t="shared" si="82"/>
        <v>93.827687383302219</v>
      </c>
      <c r="FN17" s="7">
        <v>2175603.75</v>
      </c>
      <c r="FO17" s="7">
        <f t="shared" si="83"/>
        <v>93.398604775959214</v>
      </c>
      <c r="FP17" s="7">
        <v>2120619.5</v>
      </c>
      <c r="FQ17" s="7">
        <f t="shared" si="84"/>
        <v>90.648976756612342</v>
      </c>
      <c r="FR17" s="7">
        <v>2086340.75</v>
      </c>
      <c r="FS17" s="7">
        <f t="shared" si="85"/>
        <v>88.898673768308925</v>
      </c>
      <c r="FT17" s="7">
        <v>2040449.625</v>
      </c>
      <c r="FU17" s="7">
        <f t="shared" si="86"/>
        <v>87.479083601286177</v>
      </c>
      <c r="FV17" s="7">
        <v>2132711.25</v>
      </c>
      <c r="FW17" s="7">
        <f t="shared" si="87"/>
        <v>91.532671673819749</v>
      </c>
      <c r="FX17" s="7">
        <v>1988132.125</v>
      </c>
      <c r="FY17" s="7">
        <f t="shared" si="88"/>
        <v>84.94022429906542</v>
      </c>
      <c r="FZ17" s="7">
        <v>1810366.875</v>
      </c>
      <c r="GA17" s="7">
        <f t="shared" si="89"/>
        <v>74.5774201853759</v>
      </c>
      <c r="GB17" s="7">
        <v>1664060</v>
      </c>
      <c r="GC17" s="7">
        <f t="shared" si="90"/>
        <v>68.857417733042297</v>
      </c>
      <c r="GD17" s="7">
        <v>1657392.5</v>
      </c>
      <c r="GE17" s="7">
        <f t="shared" si="91"/>
        <v>68.629089026915111</v>
      </c>
      <c r="GF17" s="7">
        <v>1758427.75</v>
      </c>
      <c r="GG17" s="7">
        <f t="shared" si="92"/>
        <v>72.381898636480571</v>
      </c>
      <c r="GH17" s="7">
        <v>1835165.875</v>
      </c>
      <c r="GI17" s="7">
        <f t="shared" si="93"/>
        <v>75.676943298969078</v>
      </c>
      <c r="GJ17" s="7">
        <v>1875747.625</v>
      </c>
      <c r="GK17" s="7">
        <f t="shared" si="94"/>
        <v>76.874902663934421</v>
      </c>
      <c r="GL17" s="7">
        <v>1894633.625</v>
      </c>
      <c r="GM17" s="7">
        <f t="shared" si="95"/>
        <v>77.648919057377043</v>
      </c>
      <c r="GN17" s="7">
        <v>1885912.25</v>
      </c>
      <c r="GO17" s="7">
        <f t="shared" si="96"/>
        <v>77.034965534848098</v>
      </c>
      <c r="GP17" s="7">
        <v>1898422.5</v>
      </c>
      <c r="GQ17" s="7">
        <f t="shared" si="97"/>
        <v>77.348510313216195</v>
      </c>
      <c r="GR17" s="7">
        <v>1988400.5</v>
      </c>
      <c r="GS17" s="7">
        <f t="shared" si="98"/>
        <v>80.50204453441296</v>
      </c>
      <c r="GT17" s="7">
        <v>2000774.25</v>
      </c>
      <c r="GU17" s="7">
        <f t="shared" si="99"/>
        <v>81.126173340091228</v>
      </c>
      <c r="GV17" s="7">
        <v>1916180.5</v>
      </c>
      <c r="GW17" s="7">
        <f t="shared" si="100"/>
        <v>77.304306606152295</v>
      </c>
      <c r="GX17" s="7">
        <v>1940868.75</v>
      </c>
      <c r="GY17" s="7">
        <f t="shared" si="100"/>
        <v>77.887885628291954</v>
      </c>
      <c r="GZ17" s="7">
        <v>2123166.75</v>
      </c>
      <c r="HA17" s="7">
        <f t="shared" si="100"/>
        <v>85.246343789209533</v>
      </c>
      <c r="HB17" s="7">
        <v>2130996</v>
      </c>
      <c r="HC17" s="7">
        <f t="shared" si="100"/>
        <v>85.474895963900721</v>
      </c>
      <c r="HD17" s="7">
        <v>2174870.5</v>
      </c>
      <c r="HE17" s="7">
        <f t="shared" si="100"/>
        <v>86.048288822947583</v>
      </c>
      <c r="HF17" s="7">
        <v>2239087.25</v>
      </c>
      <c r="HG17" s="7">
        <f t="shared" si="100"/>
        <v>88.315590703361508</v>
      </c>
      <c r="HH17" s="7">
        <v>2167213.75</v>
      </c>
      <c r="HI17" s="7">
        <f t="shared" si="100"/>
        <v>86.068854249404282</v>
      </c>
      <c r="HJ17" s="7">
        <v>2006717</v>
      </c>
      <c r="HK17" s="7">
        <f t="shared" si="100"/>
        <v>78.375136697391028</v>
      </c>
      <c r="HL17" s="7">
        <v>1932810</v>
      </c>
      <c r="HM17" s="7">
        <f t="shared" si="100"/>
        <v>75.316512420847545</v>
      </c>
      <c r="HN17" s="7">
        <v>1874050</v>
      </c>
      <c r="HO17" s="7">
        <f t="shared" si="100"/>
        <v>72.849368318756078</v>
      </c>
      <c r="HP17" s="7">
        <v>1946534.0625</v>
      </c>
      <c r="HQ17" s="7">
        <f t="shared" si="100"/>
        <v>75.90676334389471</v>
      </c>
      <c r="HR17" s="7">
        <v>1968837.5</v>
      </c>
      <c r="HS17" s="7">
        <f t="shared" si="100"/>
        <v>76.311531007751938</v>
      </c>
      <c r="HT17" s="7">
        <v>1939702.875</v>
      </c>
      <c r="HU17" s="7">
        <f t="shared" si="100"/>
        <v>75.291717612809322</v>
      </c>
      <c r="HV17" s="7">
        <v>1973053</v>
      </c>
      <c r="HW17" s="7">
        <f t="shared" si="100"/>
        <v>77.298844270323215</v>
      </c>
      <c r="HX17" s="7">
        <v>1986632.125</v>
      </c>
      <c r="HY17" s="7">
        <f t="shared" si="108"/>
        <v>77.325934155043782</v>
      </c>
      <c r="HZ17" s="7">
        <v>1984178.25</v>
      </c>
      <c r="IA17" s="7">
        <f t="shared" si="101"/>
        <v>77.98293294030951</v>
      </c>
      <c r="IB17" s="7">
        <v>2009391.25</v>
      </c>
      <c r="IC17" s="7">
        <f t="shared" si="101"/>
        <v>78.902539585930668</v>
      </c>
      <c r="ID17" s="7">
        <v>2047416.25</v>
      </c>
      <c r="IE17" s="7">
        <f t="shared" si="101"/>
        <v>79.762990017044075</v>
      </c>
      <c r="IF17" s="7">
        <v>2022290.25</v>
      </c>
      <c r="IG17" s="7">
        <f t="shared" si="101"/>
        <v>78.337797791981401</v>
      </c>
      <c r="IH17" s="7">
        <v>2117629.625</v>
      </c>
      <c r="II17" s="7">
        <f t="shared" si="101"/>
        <v>81.840758454106279</v>
      </c>
      <c r="IJ17" s="7">
        <v>2105185.125</v>
      </c>
      <c r="IK17" s="7">
        <f t="shared" si="101"/>
        <v>81.242069464544144</v>
      </c>
      <c r="IL17" s="7">
        <v>2171409.875</v>
      </c>
      <c r="IM17" s="7">
        <f t="shared" si="101"/>
        <v>83.717007228915662</v>
      </c>
      <c r="IN17" s="7">
        <v>2333503</v>
      </c>
      <c r="IO17" s="7">
        <f t="shared" si="101"/>
        <v>89.750115384615384</v>
      </c>
      <c r="IP17" s="7">
        <v>2315217</v>
      </c>
      <c r="IQ17" s="7">
        <f t="shared" si="101"/>
        <v>89.459698608964445</v>
      </c>
      <c r="IR17" s="7">
        <v>2398166.875</v>
      </c>
      <c r="IS17" s="7">
        <f t="shared" si="101"/>
        <v>92.104344695151227</v>
      </c>
      <c r="IT17" s="7">
        <v>2463662.125</v>
      </c>
      <c r="IU17" s="7">
        <f t="shared" si="101"/>
        <v>95.07620356970574</v>
      </c>
      <c r="IV17" s="34">
        <v>2494762.5</v>
      </c>
      <c r="IW17" s="7">
        <f t="shared" si="101"/>
        <v>95.952403846153842</v>
      </c>
      <c r="IX17" s="7">
        <v>2502796.875</v>
      </c>
      <c r="IY17" s="7">
        <f t="shared" si="101"/>
        <v>96.261418269230774</v>
      </c>
      <c r="IZ17" s="7">
        <v>2491481.375</v>
      </c>
      <c r="JA17" s="7">
        <f t="shared" si="101"/>
        <v>95.826206730769229</v>
      </c>
      <c r="JB17" s="7">
        <v>2656975</v>
      </c>
      <c r="JC17" s="7">
        <f t="shared" si="109"/>
        <v>102.19134615384615</v>
      </c>
      <c r="JD17" s="7">
        <v>2814149.375</v>
      </c>
      <c r="JE17" s="7">
        <f t="shared" si="102"/>
        <v>108.23651442307693</v>
      </c>
      <c r="JF17" s="7">
        <v>2831433.25</v>
      </c>
      <c r="JG17" s="7">
        <f t="shared" si="102"/>
        <v>108.85940984236832</v>
      </c>
      <c r="JH17" s="7">
        <v>2886421.875</v>
      </c>
      <c r="JI17" s="7">
        <f t="shared" si="102"/>
        <v>111.04291897090647</v>
      </c>
      <c r="JJ17" s="7">
        <v>3103707.625</v>
      </c>
      <c r="JK17" s="7">
        <f t="shared" si="102"/>
        <v>118.94448383233532</v>
      </c>
      <c r="JL17" s="7">
        <v>3270192.5</v>
      </c>
      <c r="JM17" s="7">
        <f t="shared" si="102"/>
        <v>125.17483253588517</v>
      </c>
      <c r="JN17" s="7">
        <v>3254917.5</v>
      </c>
      <c r="JO17" s="7">
        <f t="shared" si="102"/>
        <v>124.54247178113641</v>
      </c>
      <c r="JP17" s="7">
        <v>3334832.125</v>
      </c>
      <c r="JQ17" s="7">
        <f t="shared" si="102"/>
        <v>126.22974686538916</v>
      </c>
      <c r="JR17" s="7">
        <v>3469598.75</v>
      </c>
      <c r="JS17" s="7">
        <f t="shared" si="102"/>
        <v>131.42419507575758</v>
      </c>
      <c r="JT17" s="7">
        <v>3594155</v>
      </c>
      <c r="JU17" s="7">
        <f t="shared" si="102"/>
        <v>135.29663090532657</v>
      </c>
      <c r="JV17" s="7">
        <v>3303841.25</v>
      </c>
      <c r="JW17" s="7">
        <f t="shared" si="102"/>
        <v>122.81937732342007</v>
      </c>
      <c r="JX17" s="7">
        <v>3364020.25</v>
      </c>
      <c r="JY17" s="7">
        <f t="shared" si="102"/>
        <v>124.59334259259259</v>
      </c>
      <c r="JZ17" s="7">
        <v>3329873.6875</v>
      </c>
      <c r="KA17" s="7">
        <f t="shared" si="102"/>
        <v>122.76032027649769</v>
      </c>
      <c r="KB17" s="7">
        <v>3207064.5</v>
      </c>
      <c r="KC17" s="7">
        <f t="shared" si="102"/>
        <v>115.56989189189188</v>
      </c>
      <c r="KD17" s="7">
        <v>3063863.25</v>
      </c>
      <c r="KE17" s="7">
        <f t="shared" si="102"/>
        <v>109.4236875</v>
      </c>
      <c r="KF17" s="7">
        <v>2936127</v>
      </c>
      <c r="KG17" s="7">
        <f t="shared" si="110"/>
        <v>108.2443133640553</v>
      </c>
      <c r="KH17" s="7">
        <v>2928330.125</v>
      </c>
      <c r="KI17" s="7">
        <f t="shared" si="103"/>
        <v>110.37390693905243</v>
      </c>
      <c r="KJ17" s="7">
        <v>2889130</v>
      </c>
      <c r="KK17" s="7">
        <f t="shared" si="103"/>
        <v>109.4118760887677</v>
      </c>
      <c r="KL17" s="7">
        <v>2836545.875</v>
      </c>
      <c r="KM17" s="7">
        <f t="shared" si="103"/>
        <v>105.05725462962963</v>
      </c>
      <c r="KN17" s="7">
        <v>2754545.875</v>
      </c>
      <c r="KO17" s="7">
        <f t="shared" si="103"/>
        <v>101.78648566255265</v>
      </c>
      <c r="KP17" s="7">
        <v>2740462.5</v>
      </c>
      <c r="KQ17" s="7">
        <f t="shared" si="103"/>
        <v>101.49861111111112</v>
      </c>
      <c r="KR17" s="7">
        <v>2747405.25</v>
      </c>
      <c r="KS17" s="7">
        <f t="shared" si="103"/>
        <v>101.75575000000001</v>
      </c>
      <c r="KT17" s="7">
        <v>2768749.5</v>
      </c>
      <c r="KU17" s="7">
        <f t="shared" si="103"/>
        <v>102.42867448485073</v>
      </c>
      <c r="KV17" s="7">
        <v>2863964</v>
      </c>
      <c r="KW17" s="7">
        <f t="shared" si="103"/>
        <v>105.62286557256131</v>
      </c>
      <c r="KX17" s="7">
        <v>2886281.25</v>
      </c>
      <c r="KY17" s="7">
        <f t="shared" si="103"/>
        <v>105.84089658965897</v>
      </c>
      <c r="KZ17" s="7">
        <v>2908140.625</v>
      </c>
      <c r="LA17" s="7">
        <f t="shared" si="103"/>
        <v>104.56423935711204</v>
      </c>
      <c r="LB17" s="7">
        <v>2756087</v>
      </c>
      <c r="LC17" s="7">
        <f t="shared" si="103"/>
        <v>98.378975548813131</v>
      </c>
      <c r="LD17" s="7">
        <v>2661265.125</v>
      </c>
      <c r="LE17" s="7">
        <f t="shared" si="103"/>
        <v>94.855472091531226</v>
      </c>
      <c r="LF17" s="7">
        <v>2439905.25</v>
      </c>
      <c r="LG17" s="7">
        <f t="shared" si="104"/>
        <v>87.139473214285715</v>
      </c>
      <c r="LH17" s="7">
        <v>2399924</v>
      </c>
      <c r="LI17" s="7">
        <f>LH17/INDEX(Exch_Rate_Data1,MATCH('Total Basket CMB_Sorghum'!$A17,Exch_regions1),MATCH('Total Basket CMB_Sorghum'!LH$1,exch_month4,0))</f>
        <v>85.711571428571432</v>
      </c>
      <c r="LJ17" s="7">
        <v>2394562.5</v>
      </c>
      <c r="LK17" s="7">
        <f>LJ17/INDEX(exch_Rate_Data2,MATCH('Total Basket CMB_Sorghum'!$A17,Exch_regions1),MATCH('Total Basket CMB_Sorghum'!LJ$1,exch_month5,0))</f>
        <v>85.520089285714292</v>
      </c>
      <c r="LL17" s="7">
        <v>2487499.5</v>
      </c>
      <c r="LM17" s="7">
        <f>LL17/INDEX(exch_Rate_Data3,MATCH('Total Basket CMB_Sorghum'!$A17,Exch_regions1),MATCH('Total Basket CMB_Sorghum'!LL$1,exch_month6,0))</f>
        <v>88.839267857142858</v>
      </c>
      <c r="LN17" s="7">
        <v>2697436.5</v>
      </c>
      <c r="LO17" s="7">
        <f>LN17/INDEX(Exchange_rate4,MATCH('Total Basket CMB_Sorghum'!$A17,Exch_regions1),MATCH('Total Basket CMB_Sorghum'!LN$1,exch_month7,0))</f>
        <v>96.337017857142854</v>
      </c>
      <c r="LP17" s="7">
        <v>2511999.5</v>
      </c>
      <c r="LQ17" s="7">
        <f>LP17/INDEX(Exchange_rate5,MATCH('Total Basket CMB_Sorghum'!$A17,Exch_regions1),MATCH('Total Basket CMB_Sorghum'!LP$1,exch_month8,0))</f>
        <v>89.714267857142858</v>
      </c>
      <c r="LR17" s="7">
        <v>2463937.5</v>
      </c>
      <c r="LS17" s="7">
        <f>LR17/INDEX(Exchange_rate6,MATCH('Total Basket CMB_Sorghum'!$A17,Exch_regions1),MATCH('Total Basket CMB_Sorghum'!LR$1,exch_month9,0))</f>
        <v>89.435117967332118</v>
      </c>
      <c r="LT17" s="7">
        <v>2545750</v>
      </c>
      <c r="LU17" s="7">
        <f>LT17/INDEX(Exchange_rate7,MATCH('Total Basket CMB_Sorghum'!$A17,Exch_regions1),MATCH('Total Basket CMB_Sorghum'!LT$1,exch_month10,0))</f>
        <v>90.919642857142861</v>
      </c>
      <c r="LV17" s="7">
        <v>2578312.5</v>
      </c>
      <c r="LW17" s="7">
        <f>LV17/INDEX(exchange_rates8,MATCH('Total Basket CMB_Sorghum'!$A17,Exch_regions1),MATCH('Total Basket CMB_Sorghum'!LV$1,exch_month11,0))</f>
        <v>91.267699115044252</v>
      </c>
      <c r="LX17" s="7">
        <v>2659899</v>
      </c>
      <c r="LY17" s="7">
        <f>LX17/INDEX(exchange_rates9,MATCH('Total Basket CMB_Sorghum'!$A17,Exch_regions1),MATCH('Total Basket CMB_Sorghum'!LX$1,exch_month12,0))</f>
        <v>94.155716814159291</v>
      </c>
      <c r="LZ17" s="7">
        <v>2873187.5</v>
      </c>
      <c r="MA17" s="7">
        <f>LZ17/INDEX(exchange_rates10,MATCH('Total Basket CMB_Sorghum'!$A17,Exch_regions1),MATCH('Total Basket CMB_Sorghum'!LZ$1,exch_month13,0))</f>
        <v>100.81359649122807</v>
      </c>
      <c r="MB17" s="7">
        <v>2787215.75</v>
      </c>
      <c r="MC17" s="7">
        <f>MB17/INDEX(exchange_rates11,MATCH('Total Basket CMB_Sorghum'!$A17,Exch_regions1),MATCH('Total Basket CMB_Sorghum'!MB$1,exch_month14,0))</f>
        <v>97.873453836767297</v>
      </c>
      <c r="MD17" s="7">
        <v>2945512.5</v>
      </c>
      <c r="ME17" s="7">
        <f>MD17/INDEX(exchange_rates12,MATCH('Total Basket CMB_Sorghum'!$A17,Exch_regions1),MATCH('Total Basket CMB_Sorghum'!MD$1,exch_month15,0))</f>
        <v>106.14459459459459</v>
      </c>
      <c r="MF17" s="7">
        <v>2957811</v>
      </c>
      <c r="MG17" s="7">
        <f>MF17/INDEX(exchange_rates13,MATCH('Total Basket CMB_Sorghum'!$A17,Exch_regions1),MATCH('Total Basket CMB_Sorghum'!MF$1,exch_month16,0))</f>
        <v>106.10981165919283</v>
      </c>
      <c r="MH17" s="7">
        <v>2945218.25</v>
      </c>
      <c r="MI17" s="7">
        <f>MH17/INDEX(exchange_rates14,MATCH('Total Basket CMB_Sorghum'!$A17,Exch_regions1),MATCH('Total Basket CMB_Sorghum'!MH$1,exch_month17,0))</f>
        <v>106.32556859205776</v>
      </c>
      <c r="MJ17" s="7">
        <v>2883068.25</v>
      </c>
      <c r="MK17" s="7">
        <f>MJ17/INDEX(exchange_rates15,MATCH('Total Basket CMB_Sorghum'!$A17,Exch_regions1),MATCH('Total Basket CMB_Sorghum'!MJ$1,exch_month18,0))</f>
        <v>103.82419986495611</v>
      </c>
      <c r="ML17" s="7">
        <v>2805947.1875</v>
      </c>
      <c r="MM17" s="7">
        <f>ML17/INDEX(exchange_rates16,MATCH('Total Basket CMB_Sorghum'!$A17,Exch_regions1),MATCH('Total Basket CMB_Sorghum'!ML$1,exch_month19,0))</f>
        <v>100.66178251121076</v>
      </c>
      <c r="MN17" s="7">
        <v>2812281.25</v>
      </c>
      <c r="MO17" s="7">
        <f>MN17/INDEX(exchange_rates17,MATCH('Total Basket CMB_Sorghum'!$A17,Exch_regions1),MATCH('Total Basket CMB_Sorghum'!MN$1,exch_month20,0))</f>
        <v>101.00224466891133</v>
      </c>
      <c r="MP17" s="7">
        <v>2693383</v>
      </c>
      <c r="MQ17" s="7">
        <f>MP17/INDEX(exchange_rates18,MATCH('Total Basket CMB_Sorghum'!$A17,Exch_regions1),MATCH('Total Basket CMB_Sorghum'!MP$1,exch_month21,0))</f>
        <v>98.179210206561365</v>
      </c>
      <c r="MR17" s="7">
        <v>2823462</v>
      </c>
      <c r="MS17" s="7">
        <f>MR17/INDEX(exchange_rates19,MATCH('Total Basket CMB_Sorghum'!$A17,Exch_regions1),MATCH('Total Basket CMB_Sorghum'!MR$1,exch_month22,0))</f>
        <v>98.873696651346023</v>
      </c>
      <c r="MT17" s="40">
        <f t="shared" si="106"/>
        <v>2654921.375</v>
      </c>
      <c r="MU17" s="40">
        <f t="shared" si="107"/>
        <v>99.172919467799332</v>
      </c>
    </row>
    <row r="18" spans="1:359" ht="13.5" customHeight="1" x14ac:dyDescent="0.25">
      <c r="A18" s="14" t="s">
        <v>14</v>
      </c>
      <c r="B18" s="7">
        <v>2573812.5</v>
      </c>
      <c r="C18" s="7">
        <f t="shared" si="105"/>
        <v>83.701219512195124</v>
      </c>
      <c r="D18" s="7">
        <v>2580647.5</v>
      </c>
      <c r="E18" s="7">
        <f t="shared" si="0"/>
        <v>84.785133470225873</v>
      </c>
      <c r="F18" s="7">
        <v>2590875</v>
      </c>
      <c r="G18" s="7">
        <f t="shared" si="1"/>
        <v>84.946721311475414</v>
      </c>
      <c r="H18" s="7">
        <v>2615937.5</v>
      </c>
      <c r="I18" s="7">
        <f t="shared" si="2"/>
        <v>81.366640746500778</v>
      </c>
      <c r="J18" s="7">
        <v>2613062.5</v>
      </c>
      <c r="K18" s="7">
        <f t="shared" si="3"/>
        <v>79.910168195718654</v>
      </c>
      <c r="L18" s="7">
        <v>4332093.75</v>
      </c>
      <c r="M18" s="7">
        <f t="shared" si="4"/>
        <v>127.74327312937707</v>
      </c>
      <c r="N18" s="7">
        <v>4013380.625</v>
      </c>
      <c r="O18" s="7">
        <f t="shared" si="5"/>
        <v>123.96542471042471</v>
      </c>
      <c r="P18" s="7">
        <v>3702709.375</v>
      </c>
      <c r="Q18" s="7">
        <f t="shared" si="6"/>
        <v>120.85546715626275</v>
      </c>
      <c r="R18" s="7">
        <v>3501145</v>
      </c>
      <c r="S18" s="7">
        <f t="shared" si="7"/>
        <v>116.41379883624273</v>
      </c>
      <c r="T18" s="7">
        <v>3559855</v>
      </c>
      <c r="U18" s="7">
        <f t="shared" si="8"/>
        <v>123.55245119305857</v>
      </c>
      <c r="V18" s="7">
        <v>3372057.5</v>
      </c>
      <c r="W18" s="7">
        <f t="shared" si="9"/>
        <v>128.45933333333332</v>
      </c>
      <c r="X18" s="7">
        <v>3084412.5</v>
      </c>
      <c r="Y18" s="7">
        <f t="shared" si="10"/>
        <v>119.20434782608696</v>
      </c>
      <c r="Z18" s="15">
        <v>2876012.5</v>
      </c>
      <c r="AA18" s="7">
        <f t="shared" si="11"/>
        <v>115.04049999999999</v>
      </c>
      <c r="AB18" s="7">
        <v>2648148.75</v>
      </c>
      <c r="AC18" s="7">
        <f t="shared" si="12"/>
        <v>109.48418604651162</v>
      </c>
      <c r="AD18" s="7">
        <v>2521287.5</v>
      </c>
      <c r="AE18" s="7">
        <f t="shared" si="13"/>
        <v>106.21537651395471</v>
      </c>
      <c r="AF18" s="7">
        <v>2481712.5</v>
      </c>
      <c r="AG18" s="7">
        <f t="shared" si="14"/>
        <v>112.16779661016949</v>
      </c>
      <c r="AH18" s="7">
        <v>2365392.5</v>
      </c>
      <c r="AI18" s="7">
        <f t="shared" si="15"/>
        <v>107.51784090909091</v>
      </c>
      <c r="AJ18" s="7">
        <v>2419320</v>
      </c>
      <c r="AK18" s="7">
        <f t="shared" si="16"/>
        <v>108.24697986577181</v>
      </c>
      <c r="AL18" s="7">
        <v>2414520</v>
      </c>
      <c r="AM18" s="7">
        <f t="shared" si="17"/>
        <v>108.51775280898876</v>
      </c>
      <c r="AN18" s="7">
        <v>2434037.5</v>
      </c>
      <c r="AO18" s="7">
        <f t="shared" si="18"/>
        <v>109.39494382022473</v>
      </c>
      <c r="AP18" s="7">
        <v>2318950</v>
      </c>
      <c r="AQ18" s="7">
        <f t="shared" si="19"/>
        <v>104.61428571428571</v>
      </c>
      <c r="AR18" s="7">
        <v>2338125</v>
      </c>
      <c r="AS18" s="7">
        <f t="shared" si="20"/>
        <v>101.953125</v>
      </c>
      <c r="AT18" s="7">
        <v>2319150</v>
      </c>
      <c r="AU18" s="7">
        <f t="shared" si="21"/>
        <v>101.23608584939979</v>
      </c>
      <c r="AV18" s="7">
        <v>2380362.5</v>
      </c>
      <c r="AW18" s="7">
        <f t="shared" si="22"/>
        <v>104.86178414096916</v>
      </c>
      <c r="AX18" s="7">
        <v>2383787.5</v>
      </c>
      <c r="AY18" s="7">
        <f t="shared" si="23"/>
        <v>113.06501976284585</v>
      </c>
      <c r="AZ18" s="7">
        <v>2289612.5</v>
      </c>
      <c r="BA18" s="7">
        <f t="shared" si="24"/>
        <v>126.32344827586206</v>
      </c>
      <c r="BB18" s="7">
        <v>2237225</v>
      </c>
      <c r="BC18" s="7">
        <f t="shared" si="25"/>
        <v>134.90804020100504</v>
      </c>
      <c r="BD18" s="7">
        <v>2471950</v>
      </c>
      <c r="BE18" s="7">
        <f t="shared" si="26"/>
        <v>133.92054176072236</v>
      </c>
      <c r="BF18" s="7">
        <v>2143275</v>
      </c>
      <c r="BG18" s="7">
        <f t="shared" si="27"/>
        <v>117.97844036697246</v>
      </c>
      <c r="BH18" s="7">
        <v>2135225</v>
      </c>
      <c r="BI18" s="7">
        <f t="shared" si="28"/>
        <v>111.88951965065503</v>
      </c>
      <c r="BJ18" s="7">
        <v>2083175</v>
      </c>
      <c r="BK18" s="7">
        <f t="shared" si="29"/>
        <v>108.17005625270447</v>
      </c>
      <c r="BL18" s="7">
        <v>2019087.5</v>
      </c>
      <c r="BM18" s="7">
        <f t="shared" si="30"/>
        <v>101.75997480050398</v>
      </c>
      <c r="BN18" s="7">
        <v>2035175</v>
      </c>
      <c r="BO18" s="7">
        <f t="shared" si="31"/>
        <v>98.080722891566268</v>
      </c>
      <c r="BP18" s="7">
        <v>2239412.5</v>
      </c>
      <c r="BQ18" s="7">
        <f t="shared" si="32"/>
        <v>106.63869047619048</v>
      </c>
      <c r="BR18" s="7">
        <v>2269300</v>
      </c>
      <c r="BS18" s="7">
        <f t="shared" si="33"/>
        <v>108.9264</v>
      </c>
      <c r="BT18" s="7">
        <v>2311600</v>
      </c>
      <c r="BU18" s="7">
        <f t="shared" si="34"/>
        <v>113.40637775960752</v>
      </c>
      <c r="BV18" s="7">
        <v>2301962.5</v>
      </c>
      <c r="BW18" s="7">
        <f t="shared" si="35"/>
        <v>118.55600858369098</v>
      </c>
      <c r="BX18" s="7">
        <v>2325350</v>
      </c>
      <c r="BY18" s="7">
        <f t="shared" si="36"/>
        <v>128.2951724137931</v>
      </c>
      <c r="BZ18" s="7">
        <v>2389912.5</v>
      </c>
      <c r="CA18" s="7">
        <f t="shared" si="37"/>
        <v>120.49978991596639</v>
      </c>
      <c r="CB18" s="7">
        <v>2451062.5</v>
      </c>
      <c r="CC18" s="7">
        <f t="shared" si="38"/>
        <v>116.44002375296913</v>
      </c>
      <c r="CD18" s="7">
        <v>2480900</v>
      </c>
      <c r="CE18" s="7">
        <f t="shared" si="39"/>
        <v>119.7538213998391</v>
      </c>
      <c r="CF18" s="7">
        <v>2468350</v>
      </c>
      <c r="CG18" s="7">
        <f t="shared" si="40"/>
        <v>117.16851265822784</v>
      </c>
      <c r="CH18" s="7">
        <v>2487625</v>
      </c>
      <c r="CI18" s="7">
        <f t="shared" si="41"/>
        <v>121.94240196078431</v>
      </c>
      <c r="CJ18" s="7">
        <v>2459750</v>
      </c>
      <c r="CK18" s="7">
        <f t="shared" si="42"/>
        <v>121.92069392812887</v>
      </c>
      <c r="CL18" s="7">
        <v>2459850</v>
      </c>
      <c r="CM18" s="7">
        <f t="shared" si="43"/>
        <v>118.49939783219591</v>
      </c>
      <c r="CN18" s="7">
        <v>2627941.6666666665</v>
      </c>
      <c r="CO18" s="7">
        <f t="shared" si="44"/>
        <v>122.94463937621832</v>
      </c>
      <c r="CP18" s="7">
        <v>2672416.6666666665</v>
      </c>
      <c r="CQ18" s="7">
        <f t="shared" si="45"/>
        <v>121.84270516717325</v>
      </c>
      <c r="CR18" s="7">
        <v>2353483.3333333335</v>
      </c>
      <c r="CS18" s="7">
        <f t="shared" si="46"/>
        <v>108.12327718223584</v>
      </c>
      <c r="CT18" s="7">
        <v>2121500</v>
      </c>
      <c r="CU18" s="7">
        <f t="shared" si="47"/>
        <v>94.850968703427711</v>
      </c>
      <c r="CV18" s="7">
        <v>2273583.3333333335</v>
      </c>
      <c r="CW18" s="7">
        <f t="shared" si="48"/>
        <v>102.10703592814372</v>
      </c>
      <c r="CX18" s="7">
        <v>2283833.3333333335</v>
      </c>
      <c r="CY18" s="7">
        <f t="shared" si="49"/>
        <v>103.65355521936461</v>
      </c>
      <c r="CZ18" s="7">
        <v>2277000</v>
      </c>
      <c r="DA18" s="7">
        <f t="shared" si="50"/>
        <v>101.65178571428571</v>
      </c>
      <c r="DB18" s="7">
        <v>2237666.6666666665</v>
      </c>
      <c r="DC18" s="7">
        <f t="shared" si="51"/>
        <v>99.895833333333329</v>
      </c>
      <c r="DD18" s="7">
        <v>2228875</v>
      </c>
      <c r="DE18" s="7">
        <f t="shared" si="52"/>
        <v>98.914571005917168</v>
      </c>
      <c r="DF18" s="7">
        <v>2245541.6666666665</v>
      </c>
      <c r="DG18" s="7">
        <f t="shared" si="53"/>
        <v>99.250460405156531</v>
      </c>
      <c r="DH18" s="7">
        <v>2222416.6666666665</v>
      </c>
      <c r="DI18" s="7">
        <f t="shared" si="54"/>
        <v>97.652874404979855</v>
      </c>
      <c r="DJ18" s="7">
        <v>2198500</v>
      </c>
      <c r="DK18" s="7">
        <f t="shared" si="55"/>
        <v>95.934545454545443</v>
      </c>
      <c r="DL18" s="7">
        <v>2164687.5</v>
      </c>
      <c r="DM18" s="7">
        <f t="shared" si="56"/>
        <v>93.439748201438846</v>
      </c>
      <c r="DN18" s="7">
        <v>2178145.8333333335</v>
      </c>
      <c r="DO18" s="7">
        <f t="shared" si="57"/>
        <v>94.156159942363118</v>
      </c>
      <c r="DP18" s="7">
        <v>2123250</v>
      </c>
      <c r="DQ18" s="7">
        <f t="shared" si="58"/>
        <v>91.126609442060087</v>
      </c>
      <c r="DR18" s="7">
        <v>2164475</v>
      </c>
      <c r="DS18" s="7">
        <f t="shared" si="59"/>
        <v>92.89592274678111</v>
      </c>
      <c r="DT18" s="7">
        <v>2106641.6666666665</v>
      </c>
      <c r="DU18" s="7">
        <f t="shared" si="60"/>
        <v>90.673242467718794</v>
      </c>
      <c r="DV18" s="7">
        <v>2190433.3333333335</v>
      </c>
      <c r="DW18" s="7">
        <f t="shared" si="61"/>
        <v>94.687319884726236</v>
      </c>
      <c r="DX18" s="7">
        <v>2190433.3333333335</v>
      </c>
      <c r="DY18" s="7">
        <f t="shared" si="62"/>
        <v>94.687319884726236</v>
      </c>
      <c r="DZ18" s="7">
        <v>2581537.5</v>
      </c>
      <c r="EA18" s="7">
        <f t="shared" si="63"/>
        <v>111.5938400576369</v>
      </c>
      <c r="EB18" s="7">
        <v>2403677.0833333335</v>
      </c>
      <c r="EC18" s="7">
        <f t="shared" si="64"/>
        <v>102.64813167259787</v>
      </c>
      <c r="ED18" s="7">
        <v>2401916.6666666665</v>
      </c>
      <c r="EE18" s="7">
        <f t="shared" si="65"/>
        <v>103.82925072046109</v>
      </c>
      <c r="EF18" s="7">
        <v>2159145.8333333335</v>
      </c>
      <c r="EG18" s="7">
        <f t="shared" si="66"/>
        <v>93.20053956834532</v>
      </c>
      <c r="EH18" s="7">
        <v>2151477.0833333335</v>
      </c>
      <c r="EI18" s="7">
        <f t="shared" si="67"/>
        <v>92.869514388489208</v>
      </c>
      <c r="EJ18" s="7">
        <v>2273291.6666666665</v>
      </c>
      <c r="EK18" s="7">
        <f t="shared" si="68"/>
        <v>98.127697841726601</v>
      </c>
      <c r="EL18" s="7">
        <v>2273583.3333333335</v>
      </c>
      <c r="EM18" s="7">
        <f t="shared" si="69"/>
        <v>98.14028776978418</v>
      </c>
      <c r="EN18" s="7">
        <v>2458250</v>
      </c>
      <c r="EO18" s="7">
        <f t="shared" si="70"/>
        <v>106.8804347826087</v>
      </c>
      <c r="EP18" s="7">
        <v>2259548.3333333335</v>
      </c>
      <c r="EQ18" s="7">
        <f t="shared" si="71"/>
        <v>96.014801699716728</v>
      </c>
      <c r="ER18" s="7">
        <v>2308145.8333333335</v>
      </c>
      <c r="ES18" s="7">
        <f t="shared" si="72"/>
        <v>108.19433593750001</v>
      </c>
      <c r="ET18" s="7">
        <v>2382690.8333333335</v>
      </c>
      <c r="EU18" s="7">
        <f t="shared" si="73"/>
        <v>113.46146825396826</v>
      </c>
      <c r="EV18" s="7">
        <v>2580670</v>
      </c>
      <c r="EW18" s="7">
        <f t="shared" si="74"/>
        <v>117.30318181818181</v>
      </c>
      <c r="EX18" s="7">
        <v>2745985.8333333335</v>
      </c>
      <c r="EY18" s="7">
        <f t="shared" si="75"/>
        <v>121.14643382352941</v>
      </c>
      <c r="EZ18" s="7">
        <v>2763208.3333333335</v>
      </c>
      <c r="FA18" s="7">
        <f t="shared" si="76"/>
        <v>122.01750125114076</v>
      </c>
      <c r="FB18" s="7">
        <v>2255979.1666666665</v>
      </c>
      <c r="FC18" s="7">
        <f t="shared" si="77"/>
        <v>99.822087020648965</v>
      </c>
      <c r="FD18" s="7">
        <v>2194565.8333333335</v>
      </c>
      <c r="FE18" s="7">
        <f t="shared" si="78"/>
        <v>96.112372262773732</v>
      </c>
      <c r="FF18" s="7">
        <v>2021190.8333333333</v>
      </c>
      <c r="FG18" s="7">
        <f t="shared" si="79"/>
        <v>89.03924375917768</v>
      </c>
      <c r="FH18" s="7">
        <v>2094048.3333333333</v>
      </c>
      <c r="FI18" s="7">
        <f t="shared" si="80"/>
        <v>91.310247093023264</v>
      </c>
      <c r="FJ18" s="7">
        <v>2259604.1666666665</v>
      </c>
      <c r="FK18" s="7">
        <f t="shared" si="81"/>
        <v>97.959718208092468</v>
      </c>
      <c r="FL18" s="7">
        <v>2240586.6666666665</v>
      </c>
      <c r="FM18" s="7">
        <f t="shared" si="82"/>
        <v>96.025142857142853</v>
      </c>
      <c r="FN18" s="7">
        <v>2376593.75</v>
      </c>
      <c r="FO18" s="7">
        <f t="shared" si="83"/>
        <v>101.92682273052179</v>
      </c>
      <c r="FP18" s="7">
        <v>2520840</v>
      </c>
      <c r="FQ18" s="7">
        <f t="shared" si="84"/>
        <v>106.66459802538787</v>
      </c>
      <c r="FR18" s="7">
        <v>2540944.1666666665</v>
      </c>
      <c r="FS18" s="7">
        <f t="shared" si="85"/>
        <v>106.16758356545961</v>
      </c>
      <c r="FT18" s="7">
        <v>2524562.5</v>
      </c>
      <c r="FU18" s="7">
        <f t="shared" si="86"/>
        <v>105.19010416666667</v>
      </c>
      <c r="FV18" s="7">
        <v>2669190.8333333335</v>
      </c>
      <c r="FW18" s="7">
        <f t="shared" si="87"/>
        <v>111.21628472222223</v>
      </c>
      <c r="FX18" s="7">
        <v>2479965.8333333335</v>
      </c>
      <c r="FY18" s="7">
        <f t="shared" si="88"/>
        <v>105.53046099290781</v>
      </c>
      <c r="FZ18" s="7">
        <v>2246354.1666666665</v>
      </c>
      <c r="GA18" s="7">
        <f t="shared" si="89"/>
        <v>94.088132635253046</v>
      </c>
      <c r="GB18" s="7">
        <v>2169708.3333333335</v>
      </c>
      <c r="GC18" s="7">
        <f t="shared" si="90"/>
        <v>90.4045138888889</v>
      </c>
      <c r="GD18" s="7">
        <v>2108562.5</v>
      </c>
      <c r="GE18" s="7">
        <f t="shared" si="91"/>
        <v>87.856770833333329</v>
      </c>
      <c r="GF18" s="7">
        <v>2059375</v>
      </c>
      <c r="GG18" s="7">
        <f t="shared" si="92"/>
        <v>85.215517241379303</v>
      </c>
      <c r="GH18" s="7">
        <v>1954256.6666666667</v>
      </c>
      <c r="GI18" s="7">
        <f t="shared" si="93"/>
        <v>80.311917808219192</v>
      </c>
      <c r="GJ18" s="7">
        <v>1981857.5</v>
      </c>
      <c r="GK18" s="7">
        <f t="shared" si="94"/>
        <v>81.44619863013699</v>
      </c>
      <c r="GL18" s="7">
        <v>1848253.3333333333</v>
      </c>
      <c r="GM18" s="7">
        <f t="shared" si="95"/>
        <v>73.93013333333333</v>
      </c>
      <c r="GN18" s="7">
        <v>1876628.3333333333</v>
      </c>
      <c r="GO18" s="7">
        <f t="shared" si="96"/>
        <v>75.065133333333335</v>
      </c>
      <c r="GP18" s="7">
        <v>2043253.3333333333</v>
      </c>
      <c r="GQ18" s="7">
        <f t="shared" si="97"/>
        <v>82.278657718120812</v>
      </c>
      <c r="GR18" s="7">
        <v>2061900</v>
      </c>
      <c r="GS18" s="7">
        <f t="shared" si="98"/>
        <v>83.029530201342283</v>
      </c>
      <c r="GT18" s="7">
        <v>2066666.6666666667</v>
      </c>
      <c r="GU18" s="7">
        <f t="shared" si="99"/>
        <v>82.666666666666671</v>
      </c>
      <c r="GV18" s="7">
        <v>2064958.3333333333</v>
      </c>
      <c r="GW18" s="7">
        <f t="shared" si="100"/>
        <v>82.598333333333329</v>
      </c>
      <c r="GX18" s="7">
        <v>2101395.8333333335</v>
      </c>
      <c r="GY18" s="7">
        <f t="shared" si="100"/>
        <v>84.055833333333339</v>
      </c>
      <c r="GZ18" s="7">
        <v>2236729.1666666665</v>
      </c>
      <c r="HA18" s="7">
        <f t="shared" si="100"/>
        <v>89.112715803452843</v>
      </c>
      <c r="HB18" s="7">
        <v>2325395.8333333335</v>
      </c>
      <c r="HC18" s="7">
        <f t="shared" si="100"/>
        <v>93.015833333333333</v>
      </c>
      <c r="HD18" s="7">
        <v>2379961.6666666665</v>
      </c>
      <c r="HE18" s="7">
        <f t="shared" si="100"/>
        <v>95.198466666666661</v>
      </c>
      <c r="HF18" s="7">
        <v>2462836.6666666665</v>
      </c>
      <c r="HG18" s="7">
        <f t="shared" si="100"/>
        <v>98.513466666666659</v>
      </c>
      <c r="HH18" s="7">
        <v>2529628.3333333335</v>
      </c>
      <c r="HI18" s="7">
        <f t="shared" si="100"/>
        <v>101.18513333333334</v>
      </c>
      <c r="HJ18" s="7">
        <v>2241045</v>
      </c>
      <c r="HK18" s="7">
        <f t="shared" si="100"/>
        <v>89.641800000000003</v>
      </c>
      <c r="HL18" s="7">
        <v>2050395.8333333333</v>
      </c>
      <c r="HM18" s="7">
        <f t="shared" si="100"/>
        <v>82.015833333333333</v>
      </c>
      <c r="HN18" s="7">
        <v>2016149.1666666667</v>
      </c>
      <c r="HO18" s="7">
        <f t="shared" si="100"/>
        <v>80.645966666666666</v>
      </c>
      <c r="HP18" s="7">
        <v>2144479.1666666665</v>
      </c>
      <c r="HQ18" s="7">
        <f t="shared" si="100"/>
        <v>85.494186046511629</v>
      </c>
      <c r="HR18" s="7">
        <v>2236083.3333333335</v>
      </c>
      <c r="HS18" s="7">
        <f t="shared" si="100"/>
        <v>88.528538436159693</v>
      </c>
      <c r="HT18" s="7">
        <v>2290930</v>
      </c>
      <c r="HU18" s="7">
        <f t="shared" si="100"/>
        <v>90.075884665792927</v>
      </c>
      <c r="HV18" s="7">
        <v>2240576.25</v>
      </c>
      <c r="HW18" s="7">
        <f t="shared" si="100"/>
        <v>88.589505766062601</v>
      </c>
      <c r="HX18" s="7">
        <v>2249131.6666666665</v>
      </c>
      <c r="HY18" s="7">
        <f t="shared" si="108"/>
        <v>88.635730706075535</v>
      </c>
      <c r="HZ18" s="7">
        <v>2160583.3333333335</v>
      </c>
      <c r="IA18" s="7">
        <f t="shared" si="101"/>
        <v>83.635483870967747</v>
      </c>
      <c r="IB18" s="7">
        <v>2241773.75</v>
      </c>
      <c r="IC18" s="7">
        <f t="shared" si="101"/>
        <v>87.059174757281554</v>
      </c>
      <c r="ID18" s="7">
        <v>2239058.3333333335</v>
      </c>
      <c r="IE18" s="7">
        <f t="shared" si="101"/>
        <v>86.117628205128213</v>
      </c>
      <c r="IF18" s="7">
        <v>2233280.8333333335</v>
      </c>
      <c r="IG18" s="7">
        <f t="shared" si="101"/>
        <v>85.484433811802234</v>
      </c>
      <c r="IH18" s="7">
        <v>2421190</v>
      </c>
      <c r="II18" s="7">
        <f t="shared" si="101"/>
        <v>93.602706185567001</v>
      </c>
      <c r="IJ18" s="7">
        <v>2324811.1666666665</v>
      </c>
      <c r="IK18" s="7">
        <f t="shared" si="101"/>
        <v>88.846286624203813</v>
      </c>
      <c r="IL18" s="7">
        <v>2515416.6666666665</v>
      </c>
      <c r="IM18" s="7">
        <f t="shared" si="101"/>
        <v>96.746794871794862</v>
      </c>
      <c r="IN18" s="7">
        <v>2578916.6666666665</v>
      </c>
      <c r="IO18" s="7">
        <f t="shared" si="101"/>
        <v>99.189102564102555</v>
      </c>
      <c r="IP18" s="7">
        <v>2676183.3333333335</v>
      </c>
      <c r="IQ18" s="7">
        <f t="shared" si="101"/>
        <v>102.93012820512821</v>
      </c>
      <c r="IR18" s="7">
        <v>2803423.3333333335</v>
      </c>
      <c r="IS18" s="7">
        <f t="shared" si="101"/>
        <v>106.45911392405064</v>
      </c>
      <c r="IT18" s="7">
        <v>2905916.6666666665</v>
      </c>
      <c r="IU18" s="7">
        <f t="shared" si="101"/>
        <v>110.35126582278481</v>
      </c>
      <c r="IV18" s="34">
        <v>2984133.3333333335</v>
      </c>
      <c r="IW18" s="7">
        <f t="shared" si="101"/>
        <v>109.84539877300614</v>
      </c>
      <c r="IX18" s="7">
        <v>2995340</v>
      </c>
      <c r="IY18" s="7">
        <f t="shared" si="101"/>
        <v>112.85425431711145</v>
      </c>
      <c r="IZ18" s="7">
        <v>3255416.6666666665</v>
      </c>
      <c r="JA18" s="7">
        <f t="shared" si="101"/>
        <v>122.84591194968553</v>
      </c>
      <c r="JB18" s="7">
        <v>3322521.6666666665</v>
      </c>
      <c r="JC18" s="7">
        <f t="shared" si="109"/>
        <v>125.06355081555833</v>
      </c>
      <c r="JD18" s="7">
        <v>3290840</v>
      </c>
      <c r="JE18" s="7">
        <f t="shared" si="102"/>
        <v>123.40958523963099</v>
      </c>
      <c r="JF18" s="7">
        <v>3373356.6666666665</v>
      </c>
      <c r="JG18" s="7">
        <f t="shared" si="102"/>
        <v>126.81791979949874</v>
      </c>
      <c r="JH18" s="7">
        <v>3202102.5</v>
      </c>
      <c r="JI18" s="7">
        <f t="shared" si="102"/>
        <v>121.90745558375635</v>
      </c>
      <c r="JJ18" s="7">
        <v>3707541.6666666665</v>
      </c>
      <c r="JK18" s="7">
        <f t="shared" si="102"/>
        <v>137.31635802469134</v>
      </c>
      <c r="JL18" s="7">
        <v>3678240</v>
      </c>
      <c r="JM18" s="7">
        <f t="shared" si="102"/>
        <v>135.72841328413284</v>
      </c>
      <c r="JN18" s="7">
        <v>3573945</v>
      </c>
      <c r="JO18" s="7">
        <f t="shared" si="102"/>
        <v>131.65318025540273</v>
      </c>
      <c r="JP18" s="7">
        <v>3737774.1666666665</v>
      </c>
      <c r="JQ18" s="7">
        <f t="shared" si="102"/>
        <v>138.43608024691358</v>
      </c>
      <c r="JR18" s="7">
        <v>3854355</v>
      </c>
      <c r="JS18" s="7">
        <f t="shared" si="102"/>
        <v>142.75388888888889</v>
      </c>
      <c r="JT18" s="7">
        <v>3518006.6666666665</v>
      </c>
      <c r="JU18" s="7">
        <f t="shared" si="102"/>
        <v>130.29654320987655</v>
      </c>
      <c r="JV18" s="7">
        <v>3468420</v>
      </c>
      <c r="JW18" s="7">
        <f t="shared" si="102"/>
        <v>128.46</v>
      </c>
      <c r="JX18" s="7">
        <v>3647723.3333333335</v>
      </c>
      <c r="JY18" s="7">
        <f t="shared" si="102"/>
        <v>135.10086419753088</v>
      </c>
      <c r="JZ18" s="7">
        <v>3500610.6666666665</v>
      </c>
      <c r="KA18" s="7">
        <f t="shared" si="102"/>
        <v>128.8568343558282</v>
      </c>
      <c r="KB18" s="7">
        <v>3463590</v>
      </c>
      <c r="KC18" s="7">
        <f t="shared" si="102"/>
        <v>128.2811111111111</v>
      </c>
      <c r="KD18" s="7">
        <v>3190500</v>
      </c>
      <c r="KE18" s="7">
        <f t="shared" si="102"/>
        <v>115.3220559531555</v>
      </c>
      <c r="KF18" s="7">
        <v>3210069.1666666665</v>
      </c>
      <c r="KG18" s="7">
        <f t="shared" si="110"/>
        <v>116.72978787878787</v>
      </c>
      <c r="KH18" s="7">
        <v>3219082.5</v>
      </c>
      <c r="KI18" s="7">
        <f t="shared" si="103"/>
        <v>114.96723214285714</v>
      </c>
      <c r="KJ18" s="7">
        <v>3239083.3333333335</v>
      </c>
      <c r="KK18" s="7">
        <f t="shared" si="103"/>
        <v>115.68154761904762</v>
      </c>
      <c r="KL18" s="7">
        <v>3295811.6666666665</v>
      </c>
      <c r="KM18" s="7">
        <f t="shared" si="103"/>
        <v>116.93080489131719</v>
      </c>
      <c r="KN18" s="7">
        <v>3463049.1666666665</v>
      </c>
      <c r="KO18" s="7">
        <f t="shared" si="103"/>
        <v>123.31478711913493</v>
      </c>
      <c r="KP18" s="7">
        <v>2986193.3333333335</v>
      </c>
      <c r="KQ18" s="7">
        <f t="shared" si="103"/>
        <v>106.02120760254681</v>
      </c>
      <c r="KR18" s="7">
        <v>2889770.8333333335</v>
      </c>
      <c r="KS18" s="7">
        <f t="shared" si="103"/>
        <v>103.36114290483344</v>
      </c>
      <c r="KT18" s="7">
        <v>2845753.3333333335</v>
      </c>
      <c r="KU18" s="7">
        <f t="shared" si="103"/>
        <v>102.861032795971</v>
      </c>
      <c r="KV18" s="7">
        <v>3006553.3333333335</v>
      </c>
      <c r="KW18" s="7">
        <f t="shared" si="103"/>
        <v>109.0674502406346</v>
      </c>
      <c r="KX18" s="7">
        <v>3481720.75</v>
      </c>
      <c r="KY18" s="7">
        <f t="shared" si="103"/>
        <v>126.60802727272727</v>
      </c>
      <c r="KZ18" s="7">
        <v>3246895</v>
      </c>
      <c r="LA18" s="7">
        <f t="shared" si="103"/>
        <v>116.79478417266186</v>
      </c>
      <c r="LB18" s="7">
        <v>2996316.6666666665</v>
      </c>
      <c r="LC18" s="7">
        <f t="shared" si="103"/>
        <v>108.22888447414364</v>
      </c>
      <c r="LD18" s="7">
        <v>2769423.3333333335</v>
      </c>
      <c r="LE18" s="7">
        <f t="shared" si="103"/>
        <v>97.977192858322141</v>
      </c>
      <c r="LF18" s="7">
        <v>2659503.3333333335</v>
      </c>
      <c r="LG18" s="7">
        <f t="shared" si="104"/>
        <v>94.088421896742858</v>
      </c>
      <c r="LH18" s="7">
        <v>2716496.6666666665</v>
      </c>
      <c r="LI18" s="7">
        <f>LH18/INDEX(Exch_Rate_Data1,MATCH('Total Basket CMB_Sorghum'!$A18,Exch_regions1),MATCH('Total Basket CMB_Sorghum'!LH$1,exch_month4,0))</f>
        <v>95.315672514619877</v>
      </c>
      <c r="LJ18" s="7">
        <v>3370027.5</v>
      </c>
      <c r="LK18" s="7">
        <f>LJ18/INDEX(exch_Rate_Data2,MATCH('Total Basket CMB_Sorghum'!$A18,Exch_regions1),MATCH('Total Basket CMB_Sorghum'!LJ$1,exch_month5,0))</f>
        <v>118.24657894736842</v>
      </c>
      <c r="LL18" s="7">
        <v>2804250</v>
      </c>
      <c r="LM18" s="7">
        <f>LL18/INDEX(exch_Rate_Data3,MATCH('Total Basket CMB_Sorghum'!$A18,Exch_regions1),MATCH('Total Basket CMB_Sorghum'!LL$1,exch_month6,0))</f>
        <v>98.39473684210526</v>
      </c>
      <c r="LN18" s="7">
        <v>3080333.3333333335</v>
      </c>
      <c r="LO18" s="7">
        <f>LN18/INDEX(Exchange_rate4,MATCH('Total Basket CMB_Sorghum'!$A18,Exch_regions1),MATCH('Total Basket CMB_Sorghum'!LN$1,exch_month7,0))</f>
        <v>108.08187134502924</v>
      </c>
      <c r="LP18" s="7">
        <v>3252333.3333333335</v>
      </c>
      <c r="LQ18" s="7">
        <f>LP18/INDEX(Exchange_rate5,MATCH('Total Basket CMB_Sorghum'!$A18,Exch_regions1),MATCH('Total Basket CMB_Sorghum'!LP$1,exch_month8,0))</f>
        <v>114.11695906432749</v>
      </c>
      <c r="LR18" s="7">
        <v>3109361.6666666665</v>
      </c>
      <c r="LS18" s="7">
        <f>LR18/INDEX(Exchange_rate6,MATCH('Total Basket CMB_Sorghum'!$A18,Exch_regions1),MATCH('Total Basket CMB_Sorghum'!LR$1,exch_month9,0))</f>
        <v>109.10040935672514</v>
      </c>
      <c r="LT18" s="7">
        <v>3250625</v>
      </c>
      <c r="LU18" s="7">
        <f>LT18/INDEX(Exchange_rate7,MATCH('Total Basket CMB_Sorghum'!$A18,Exch_regions1),MATCH('Total Basket CMB_Sorghum'!LT$1,exch_month10,0))</f>
        <v>115.40680473372781</v>
      </c>
      <c r="LV18" s="7">
        <v>3305340</v>
      </c>
      <c r="LW18" s="7">
        <f>LV18/INDEX(exchange_rates8,MATCH('Total Basket CMB_Sorghum'!$A18,Exch_regions1),MATCH('Total Basket CMB_Sorghum'!LV$1,exch_month11,0))</f>
        <v>116.11264637002341</v>
      </c>
      <c r="LX18" s="7">
        <v>3304701.6666666665</v>
      </c>
      <c r="LY18" s="7">
        <f>LX18/INDEX(exchange_rates9,MATCH('Total Basket CMB_Sorghum'!$A18,Exch_regions1),MATCH('Total Basket CMB_Sorghum'!LX$1,exch_month12,0))</f>
        <v>116.6639797599435</v>
      </c>
      <c r="LZ18" s="7">
        <v>3383784.3333333335</v>
      </c>
      <c r="MA18" s="7">
        <f>LZ18/INDEX(exchange_rates10,MATCH('Total Basket CMB_Sorghum'!$A18,Exch_regions1),MATCH('Total Basket CMB_Sorghum'!LZ$1,exch_month13,0))</f>
        <v>117.49251157407409</v>
      </c>
      <c r="MB18" s="7">
        <v>3400210.5833333335</v>
      </c>
      <c r="MC18" s="7">
        <f>MB18/INDEX(exchange_rates11,MATCH('Total Basket CMB_Sorghum'!$A18,Exch_regions1),MATCH('Total Basket CMB_Sorghum'!MB$1,exch_month14,0))</f>
        <v>118.05330297313876</v>
      </c>
      <c r="MD18" s="7">
        <v>3280966.6666666665</v>
      </c>
      <c r="ME18" s="7">
        <f>MD18/INDEX(exchange_rates12,MATCH('Total Basket CMB_Sorghum'!$A18,Exch_regions1),MATCH('Total Basket CMB_Sorghum'!MD$1,exch_month15,0))</f>
        <v>113.7907514450867</v>
      </c>
      <c r="MF18" s="7">
        <v>3335083.3333333335</v>
      </c>
      <c r="MG18" s="7">
        <f>MF18/INDEX(exchange_rates13,MATCH('Total Basket CMB_Sorghum'!$A18,Exch_regions1),MATCH('Total Basket CMB_Sorghum'!MF$1,exch_month16,0))</f>
        <v>115.66763005780348</v>
      </c>
      <c r="MH18" s="7">
        <v>3545732.0833333335</v>
      </c>
      <c r="MI18" s="7">
        <f>MH18/INDEX(exchange_rates14,MATCH('Total Basket CMB_Sorghum'!$A18,Exch_regions1),MATCH('Total Basket CMB_Sorghum'!MH$1,exch_month17,0))</f>
        <v>121.42918093607307</v>
      </c>
      <c r="MJ18" s="7">
        <v>3589390</v>
      </c>
      <c r="MK18" s="7">
        <f>MJ18/INDEX(exchange_rates15,MATCH('Total Basket CMB_Sorghum'!$A18,Exch_regions1),MATCH('Total Basket CMB_Sorghum'!MJ$1,exch_month18,0))</f>
        <v>122.36556818181819</v>
      </c>
      <c r="ML18" s="7">
        <v>3710462.0833333335</v>
      </c>
      <c r="MM18" s="7">
        <f>ML18/INDEX(exchange_rates16,MATCH('Total Basket CMB_Sorghum'!$A18,Exch_regions1),MATCH('Total Basket CMB_Sorghum'!ML$1,exch_month19,0))</f>
        <v>123.57908687205108</v>
      </c>
      <c r="MN18" s="7">
        <v>3584010</v>
      </c>
      <c r="MO18" s="7">
        <f>MN18/INDEX(exchange_rates17,MATCH('Total Basket CMB_Sorghum'!$A18,Exch_regions1),MATCH('Total Basket CMB_Sorghum'!MN$1,exch_month20,0))</f>
        <v>117.9920987654321</v>
      </c>
      <c r="MP18" s="7">
        <v>3626330</v>
      </c>
      <c r="MQ18" s="7">
        <f>MP18/INDEX(exchange_rates18,MATCH('Total Basket CMB_Sorghum'!$A18,Exch_regions1),MATCH('Total Basket CMB_Sorghum'!MP$1,exch_month21,0))</f>
        <v>122.0986531986532</v>
      </c>
      <c r="MR18" s="7">
        <v>3680976.6666666665</v>
      </c>
      <c r="MS18" s="7">
        <f>MR18/INDEX(exchange_rates19,MATCH('Total Basket CMB_Sorghum'!$A18,Exch_regions1),MATCH('Total Basket CMB_Sorghum'!MR$1,exch_month22,0))</f>
        <v>119.38302702702703</v>
      </c>
      <c r="MT18" s="40">
        <f t="shared" si="106"/>
        <v>3080418.416666667</v>
      </c>
      <c r="MU18" s="40">
        <f t="shared" si="107"/>
        <v>113.89604117577207</v>
      </c>
    </row>
    <row r="19" spans="1:359" ht="13.5" customHeight="1" x14ac:dyDescent="0.25">
      <c r="A19" s="14" t="s">
        <v>15</v>
      </c>
      <c r="B19" s="7">
        <v>2489350</v>
      </c>
      <c r="C19" s="7">
        <f t="shared" si="105"/>
        <v>80.301612903225802</v>
      </c>
      <c r="D19" s="7">
        <v>2762100</v>
      </c>
      <c r="E19" s="7">
        <f t="shared" si="0"/>
        <v>92.843697478991601</v>
      </c>
      <c r="F19" s="7">
        <v>2851675</v>
      </c>
      <c r="G19" s="7">
        <f t="shared" si="1"/>
        <v>91.989516129032253</v>
      </c>
      <c r="H19" s="7">
        <v>3393800</v>
      </c>
      <c r="I19" s="7">
        <f t="shared" si="2"/>
        <v>105.23410852713178</v>
      </c>
      <c r="J19" s="7">
        <v>3778400</v>
      </c>
      <c r="K19" s="7">
        <f t="shared" si="3"/>
        <v>114.4969696969697</v>
      </c>
      <c r="L19" s="7">
        <v>4045300</v>
      </c>
      <c r="M19" s="7">
        <f t="shared" si="4"/>
        <v>123.05095057034221</v>
      </c>
      <c r="N19" s="7">
        <v>4147125</v>
      </c>
      <c r="O19" s="7">
        <f t="shared" si="5"/>
        <v>129.59765625</v>
      </c>
      <c r="P19" s="7">
        <v>3643025</v>
      </c>
      <c r="Q19" s="7">
        <f t="shared" si="6"/>
        <v>114.74094488188976</v>
      </c>
      <c r="R19" s="7">
        <v>3280600</v>
      </c>
      <c r="S19" s="7">
        <f t="shared" si="7"/>
        <v>104.14603174603175</v>
      </c>
      <c r="T19" s="7">
        <v>3177825</v>
      </c>
      <c r="U19" s="7">
        <f t="shared" si="8"/>
        <v>104.19098360655738</v>
      </c>
      <c r="V19" s="7">
        <v>2741200</v>
      </c>
      <c r="W19" s="7">
        <f t="shared" si="9"/>
        <v>103.44150943396227</v>
      </c>
      <c r="X19" s="7">
        <v>2282100</v>
      </c>
      <c r="Y19" s="7">
        <f t="shared" si="10"/>
        <v>89.494117647058829</v>
      </c>
      <c r="Z19" s="15">
        <v>2146150</v>
      </c>
      <c r="AA19" s="7">
        <f t="shared" si="11"/>
        <v>85.418905472636823</v>
      </c>
      <c r="AB19" s="7">
        <v>2058200</v>
      </c>
      <c r="AC19" s="7">
        <f t="shared" si="12"/>
        <v>82.741708542713567</v>
      </c>
      <c r="AD19" s="7">
        <v>2046600</v>
      </c>
      <c r="AE19" s="7">
        <f t="shared" si="13"/>
        <v>84.833160621761664</v>
      </c>
      <c r="AF19" s="7">
        <v>2035650</v>
      </c>
      <c r="AG19" s="7">
        <f t="shared" si="14"/>
        <v>88.506521739130434</v>
      </c>
      <c r="AH19" s="7">
        <v>2002300</v>
      </c>
      <c r="AI19" s="7">
        <f t="shared" si="15"/>
        <v>86.120430107526886</v>
      </c>
      <c r="AJ19" s="7">
        <v>1842000</v>
      </c>
      <c r="AK19" s="7">
        <f t="shared" si="16"/>
        <v>80.086956521739125</v>
      </c>
      <c r="AL19" s="7">
        <v>1826750</v>
      </c>
      <c r="AM19" s="7">
        <f t="shared" si="17"/>
        <v>78.569892473118273</v>
      </c>
      <c r="AN19" s="7">
        <v>2178100</v>
      </c>
      <c r="AO19" s="7">
        <f t="shared" si="18"/>
        <v>94.7</v>
      </c>
      <c r="AP19" s="7">
        <v>2043515</v>
      </c>
      <c r="AQ19" s="7">
        <f t="shared" si="19"/>
        <v>86.958085106382981</v>
      </c>
      <c r="AR19" s="7">
        <v>1971040</v>
      </c>
      <c r="AS19" s="7">
        <f t="shared" si="20"/>
        <v>83.166244725738395</v>
      </c>
      <c r="AT19" s="7">
        <v>1819350</v>
      </c>
      <c r="AU19" s="7">
        <f t="shared" si="21"/>
        <v>75.570093457943926</v>
      </c>
      <c r="AV19" s="7">
        <v>1841980</v>
      </c>
      <c r="AW19" s="7">
        <f t="shared" si="22"/>
        <v>76.083436596447754</v>
      </c>
      <c r="AX19" s="7">
        <v>1801300</v>
      </c>
      <c r="AY19" s="7">
        <f t="shared" si="23"/>
        <v>81.877272727272725</v>
      </c>
      <c r="AZ19" s="7">
        <v>1654773</v>
      </c>
      <c r="BA19" s="7">
        <f t="shared" si="24"/>
        <v>87.093315789473678</v>
      </c>
      <c r="BB19" s="7">
        <v>1702000</v>
      </c>
      <c r="BC19" s="7">
        <f t="shared" si="25"/>
        <v>94.555555555555557</v>
      </c>
      <c r="BD19" s="7">
        <v>1702720</v>
      </c>
      <c r="BE19" s="7">
        <f t="shared" si="26"/>
        <v>92.539130434782606</v>
      </c>
      <c r="BF19" s="7">
        <v>1681765</v>
      </c>
      <c r="BG19" s="7">
        <f t="shared" si="27"/>
        <v>90.600134680134687</v>
      </c>
      <c r="BH19" s="7">
        <v>1830737.5</v>
      </c>
      <c r="BI19" s="7">
        <f t="shared" si="28"/>
        <v>95.850130890052355</v>
      </c>
      <c r="BJ19" s="7">
        <v>1802700</v>
      </c>
      <c r="BK19" s="7">
        <f t="shared" si="29"/>
        <v>92.446153846153848</v>
      </c>
      <c r="BL19" s="7">
        <v>1905250</v>
      </c>
      <c r="BM19" s="7">
        <f t="shared" si="30"/>
        <v>97.705128205128204</v>
      </c>
      <c r="BN19" s="7">
        <v>1900925</v>
      </c>
      <c r="BO19" s="7">
        <f t="shared" si="31"/>
        <v>95.046250000000001</v>
      </c>
      <c r="BP19" s="7">
        <v>2172500</v>
      </c>
      <c r="BQ19" s="7">
        <f t="shared" si="32"/>
        <v>100.11520737327189</v>
      </c>
      <c r="BR19" s="7">
        <v>2173875</v>
      </c>
      <c r="BS19" s="7">
        <f t="shared" si="33"/>
        <v>100.17857142857143</v>
      </c>
      <c r="BT19" s="7">
        <v>1958100</v>
      </c>
      <c r="BU19" s="7">
        <f t="shared" si="34"/>
        <v>93.242857142857147</v>
      </c>
      <c r="BV19" s="7">
        <v>2007100</v>
      </c>
      <c r="BW19" s="7">
        <f t="shared" si="35"/>
        <v>95.576190476190476</v>
      </c>
      <c r="BX19" s="7">
        <v>1964500</v>
      </c>
      <c r="BY19" s="7">
        <f t="shared" si="36"/>
        <v>97.012345679012341</v>
      </c>
      <c r="BZ19" s="7">
        <v>1941900</v>
      </c>
      <c r="CA19" s="7">
        <f t="shared" si="37"/>
        <v>99.58461538461539</v>
      </c>
      <c r="CB19" s="7">
        <v>2116950</v>
      </c>
      <c r="CC19" s="7">
        <f t="shared" si="38"/>
        <v>105.8475</v>
      </c>
      <c r="CD19" s="7">
        <v>2198000</v>
      </c>
      <c r="CE19" s="7">
        <f t="shared" si="39"/>
        <v>103.67924528301887</v>
      </c>
      <c r="CF19" s="7">
        <v>2313100</v>
      </c>
      <c r="CG19" s="7">
        <f t="shared" si="40"/>
        <v>105.62100456621005</v>
      </c>
      <c r="CH19" s="7">
        <v>2358800</v>
      </c>
      <c r="CI19" s="7">
        <f t="shared" si="41"/>
        <v>109.71162790697674</v>
      </c>
      <c r="CJ19" s="7">
        <v>2196700</v>
      </c>
      <c r="CK19" s="7">
        <f t="shared" si="42"/>
        <v>103.98579881656805</v>
      </c>
      <c r="CL19" s="7">
        <v>2416400</v>
      </c>
      <c r="CM19" s="7">
        <f t="shared" si="43"/>
        <v>113.98113207547169</v>
      </c>
      <c r="CN19" s="7">
        <v>3333900</v>
      </c>
      <c r="CO19" s="7">
        <f t="shared" si="44"/>
        <v>155.06511627906977</v>
      </c>
      <c r="CP19" s="7">
        <v>3041337.5</v>
      </c>
      <c r="CQ19" s="7">
        <f t="shared" si="45"/>
        <v>141.45755813953488</v>
      </c>
      <c r="CR19" s="7">
        <v>2675330</v>
      </c>
      <c r="CS19" s="7">
        <f t="shared" si="46"/>
        <v>121.60590909090909</v>
      </c>
      <c r="CT19" s="7">
        <v>3079367.5</v>
      </c>
      <c r="CU19" s="7">
        <f t="shared" si="47"/>
        <v>136.86077777777777</v>
      </c>
      <c r="CV19" s="7">
        <v>3083975</v>
      </c>
      <c r="CW19" s="7">
        <f t="shared" si="48"/>
        <v>143.4406976744186</v>
      </c>
      <c r="CX19" s="7">
        <v>3158860</v>
      </c>
      <c r="CY19" s="7">
        <f t="shared" si="49"/>
        <v>143.58454545454546</v>
      </c>
      <c r="CZ19" s="7">
        <v>3173050</v>
      </c>
      <c r="DA19" s="7">
        <f t="shared" si="50"/>
        <v>144.22954545454544</v>
      </c>
      <c r="DB19" s="7">
        <v>3210300</v>
      </c>
      <c r="DC19" s="7">
        <f t="shared" si="51"/>
        <v>142.68</v>
      </c>
      <c r="DD19" s="7">
        <v>3049050</v>
      </c>
      <c r="DE19" s="7">
        <f t="shared" si="52"/>
        <v>135.51333333333332</v>
      </c>
      <c r="DF19" s="7">
        <v>3062567.5</v>
      </c>
      <c r="DG19" s="7">
        <f t="shared" si="53"/>
        <v>136.1141111111111</v>
      </c>
      <c r="DH19" s="7">
        <v>2817975</v>
      </c>
      <c r="DI19" s="7">
        <f t="shared" si="54"/>
        <v>125.24333333333334</v>
      </c>
      <c r="DJ19" s="7">
        <v>3073675</v>
      </c>
      <c r="DK19" s="7">
        <f t="shared" si="55"/>
        <v>136.60777777777778</v>
      </c>
      <c r="DL19" s="7">
        <v>2939967.5</v>
      </c>
      <c r="DM19" s="7">
        <f t="shared" si="56"/>
        <v>130.66522222222221</v>
      </c>
      <c r="DN19" s="7">
        <v>2928492.5</v>
      </c>
      <c r="DO19" s="7">
        <f t="shared" si="57"/>
        <v>130.15522222222222</v>
      </c>
      <c r="DP19" s="7">
        <v>3067285</v>
      </c>
      <c r="DQ19" s="7">
        <f t="shared" si="58"/>
        <v>136.32377777777776</v>
      </c>
      <c r="DR19" s="7">
        <v>3077660</v>
      </c>
      <c r="DS19" s="7">
        <f t="shared" si="59"/>
        <v>136.7848888888889</v>
      </c>
      <c r="DT19" s="7">
        <v>3058967.5</v>
      </c>
      <c r="DU19" s="7">
        <f t="shared" si="60"/>
        <v>132.99858695652173</v>
      </c>
      <c r="DV19" s="7">
        <v>3088810</v>
      </c>
      <c r="DW19" s="7">
        <f t="shared" si="61"/>
        <v>134.29608695652175</v>
      </c>
      <c r="DX19" s="7">
        <v>3357132.5</v>
      </c>
      <c r="DY19" s="7">
        <f t="shared" si="62"/>
        <v>145.96228260869566</v>
      </c>
      <c r="DZ19" s="7">
        <v>3370895</v>
      </c>
      <c r="EA19" s="7">
        <f t="shared" si="63"/>
        <v>143.44234042553191</v>
      </c>
      <c r="EB19" s="7">
        <v>3032135</v>
      </c>
      <c r="EC19" s="7">
        <f t="shared" si="64"/>
        <v>131.83195652173913</v>
      </c>
      <c r="ED19" s="7">
        <v>3115260</v>
      </c>
      <c r="EE19" s="7">
        <f t="shared" si="65"/>
        <v>129.80250000000001</v>
      </c>
      <c r="EF19" s="7">
        <v>3065750</v>
      </c>
      <c r="EG19" s="7">
        <f t="shared" si="66"/>
        <v>127.73958333333333</v>
      </c>
      <c r="EH19" s="7">
        <v>3067500</v>
      </c>
      <c r="EI19" s="7">
        <f t="shared" si="67"/>
        <v>129.15789473684211</v>
      </c>
      <c r="EJ19" s="7">
        <v>2307500</v>
      </c>
      <c r="EK19" s="7">
        <f t="shared" si="68"/>
        <v>97.15789473684211</v>
      </c>
      <c r="EL19" s="7">
        <v>2379375</v>
      </c>
      <c r="EM19" s="7">
        <f t="shared" si="69"/>
        <v>100.18421052631579</v>
      </c>
      <c r="EN19" s="7">
        <v>2416250</v>
      </c>
      <c r="EO19" s="7">
        <f t="shared" si="70"/>
        <v>99.22997946611909</v>
      </c>
      <c r="EP19" s="7">
        <v>2535187.5</v>
      </c>
      <c r="EQ19" s="7">
        <f t="shared" si="71"/>
        <v>103.47704081632654</v>
      </c>
      <c r="ER19" s="7">
        <v>2602156.25</v>
      </c>
      <c r="ES19" s="7">
        <f t="shared" si="72"/>
        <v>106.7551282051282</v>
      </c>
      <c r="ET19" s="7">
        <v>2694370</v>
      </c>
      <c r="EU19" s="7">
        <f t="shared" si="73"/>
        <v>118.43384615384615</v>
      </c>
      <c r="EV19" s="7">
        <v>3004425</v>
      </c>
      <c r="EW19" s="7">
        <f t="shared" si="74"/>
        <v>129.50107758620689</v>
      </c>
      <c r="EX19" s="7">
        <v>3070437.5</v>
      </c>
      <c r="EY19" s="7">
        <f t="shared" si="75"/>
        <v>132.77567567567567</v>
      </c>
      <c r="EZ19" s="7">
        <v>3112432.5</v>
      </c>
      <c r="FA19" s="7">
        <f t="shared" si="76"/>
        <v>133.15219251336899</v>
      </c>
      <c r="FB19" s="7">
        <v>3223526.25</v>
      </c>
      <c r="FC19" s="7">
        <f t="shared" si="77"/>
        <v>137.90486631016043</v>
      </c>
      <c r="FD19" s="7">
        <v>3285276.25</v>
      </c>
      <c r="FE19" s="7">
        <f t="shared" si="78"/>
        <v>140.54657754010694</v>
      </c>
      <c r="FF19" s="7">
        <v>3296276.25</v>
      </c>
      <c r="FG19" s="7">
        <f t="shared" si="79"/>
        <v>141.01716577540108</v>
      </c>
      <c r="FH19" s="7">
        <v>2979807.5</v>
      </c>
      <c r="FI19" s="7">
        <f t="shared" si="80"/>
        <v>127.47839572192514</v>
      </c>
      <c r="FJ19" s="7">
        <v>2891338.75</v>
      </c>
      <c r="FK19" s="7">
        <f t="shared" si="81"/>
        <v>123.69363636363636</v>
      </c>
      <c r="FL19" s="7">
        <v>2864557.5</v>
      </c>
      <c r="FM19" s="7">
        <f t="shared" si="82"/>
        <v>122.54791443850267</v>
      </c>
      <c r="FN19" s="7">
        <v>2803007.5</v>
      </c>
      <c r="FO19" s="7">
        <f t="shared" si="83"/>
        <v>119.27691489361702</v>
      </c>
      <c r="FP19" s="7">
        <v>2623093.75</v>
      </c>
      <c r="FQ19" s="7">
        <f t="shared" si="84"/>
        <v>111.62101063829788</v>
      </c>
      <c r="FR19" s="7">
        <v>2722593.75</v>
      </c>
      <c r="FS19" s="7">
        <f t="shared" si="85"/>
        <v>115.85505319148936</v>
      </c>
      <c r="FT19" s="7">
        <v>2834875</v>
      </c>
      <c r="FU19" s="7">
        <f t="shared" si="86"/>
        <v>120.63297872340425</v>
      </c>
      <c r="FV19" s="7">
        <v>2961000</v>
      </c>
      <c r="FW19" s="7">
        <f t="shared" si="87"/>
        <v>124.67368421052632</v>
      </c>
      <c r="FX19" s="7">
        <v>2861031.25</v>
      </c>
      <c r="FY19" s="7">
        <f t="shared" si="88"/>
        <v>120.46447368421053</v>
      </c>
      <c r="FZ19" s="7">
        <v>2688012.5</v>
      </c>
      <c r="GA19" s="7">
        <f t="shared" si="89"/>
        <v>112.00052083333334</v>
      </c>
      <c r="GB19" s="7">
        <v>2583281.25</v>
      </c>
      <c r="GC19" s="7">
        <f t="shared" si="90"/>
        <v>107.63671875</v>
      </c>
      <c r="GD19" s="7">
        <v>2562781.25</v>
      </c>
      <c r="GE19" s="7">
        <f t="shared" si="91"/>
        <v>106.78255208333333</v>
      </c>
      <c r="GF19" s="7">
        <v>2591681.25</v>
      </c>
      <c r="GG19" s="7">
        <f t="shared" si="92"/>
        <v>107.98671874999999</v>
      </c>
      <c r="GH19" s="7">
        <v>2683000</v>
      </c>
      <c r="GI19" s="7">
        <f t="shared" si="93"/>
        <v>111.79166666666667</v>
      </c>
      <c r="GJ19" s="7">
        <v>2684675</v>
      </c>
      <c r="GK19" s="7">
        <f t="shared" si="94"/>
        <v>111.86145833333333</v>
      </c>
      <c r="GL19" s="7">
        <v>2709625</v>
      </c>
      <c r="GM19" s="7">
        <f t="shared" si="95"/>
        <v>112.90104166666667</v>
      </c>
      <c r="GN19" s="7">
        <v>2816812.5</v>
      </c>
      <c r="GO19" s="7">
        <f t="shared" si="96"/>
        <v>117.3671875</v>
      </c>
      <c r="GP19" s="7">
        <v>2810968.75</v>
      </c>
      <c r="GQ19" s="7">
        <f t="shared" si="97"/>
        <v>115.91623711340206</v>
      </c>
      <c r="GR19" s="7">
        <v>2794618.75</v>
      </c>
      <c r="GS19" s="7">
        <f t="shared" si="98"/>
        <v>115.24201030927836</v>
      </c>
      <c r="GT19" s="7">
        <v>2764406.25</v>
      </c>
      <c r="GU19" s="7">
        <f t="shared" si="99"/>
        <v>112.8329081632653</v>
      </c>
      <c r="GV19" s="7">
        <v>2839562.5</v>
      </c>
      <c r="GW19" s="7">
        <f t="shared" si="100"/>
        <v>115.90051020408163</v>
      </c>
      <c r="GX19" s="7">
        <v>2768281.25</v>
      </c>
      <c r="GY19" s="7">
        <f t="shared" si="100"/>
        <v>112.99107142857143</v>
      </c>
      <c r="GZ19" s="7">
        <v>2776625</v>
      </c>
      <c r="HA19" s="7">
        <f t="shared" si="100"/>
        <v>108.88725490196079</v>
      </c>
      <c r="HB19" s="7">
        <v>2758218.75</v>
      </c>
      <c r="HC19" s="7">
        <f t="shared" si="100"/>
        <v>108.16544117647059</v>
      </c>
      <c r="HD19" s="7">
        <v>2757500</v>
      </c>
      <c r="HE19" s="7">
        <f t="shared" si="100"/>
        <v>106.57004830917874</v>
      </c>
      <c r="HF19" s="7">
        <v>2842593.75</v>
      </c>
      <c r="HG19" s="7">
        <f t="shared" si="100"/>
        <v>111.47426470588235</v>
      </c>
      <c r="HH19" s="7">
        <v>2823312.5</v>
      </c>
      <c r="HI19" s="7">
        <f t="shared" si="100"/>
        <v>110.71813725490196</v>
      </c>
      <c r="HJ19" s="7">
        <v>2670875</v>
      </c>
      <c r="HK19" s="7">
        <f t="shared" si="100"/>
        <v>102.72596153846153</v>
      </c>
      <c r="HL19" s="7">
        <v>2619031.25</v>
      </c>
      <c r="HM19" s="7">
        <f t="shared" si="100"/>
        <v>100.73197115384616</v>
      </c>
      <c r="HN19" s="7">
        <v>2609018.75</v>
      </c>
      <c r="HO19" s="7">
        <f t="shared" si="100"/>
        <v>100.346875</v>
      </c>
      <c r="HP19" s="7">
        <v>2797963.75</v>
      </c>
      <c r="HQ19" s="7">
        <f t="shared" si="100"/>
        <v>108.63136489818105</v>
      </c>
      <c r="HR19" s="7">
        <v>2866682.5</v>
      </c>
      <c r="HS19" s="7">
        <f t="shared" si="100"/>
        <v>109.72947368421053</v>
      </c>
      <c r="HT19" s="7">
        <v>2806538.75</v>
      </c>
      <c r="HU19" s="7">
        <f t="shared" si="100"/>
        <v>107.1709307875895</v>
      </c>
      <c r="HV19" s="7">
        <v>2832151.25</v>
      </c>
      <c r="HW19" s="7">
        <f t="shared" si="100"/>
        <v>107.8914761904762</v>
      </c>
      <c r="HX19" s="7">
        <v>2782557.5</v>
      </c>
      <c r="HY19" s="7">
        <f t="shared" si="108"/>
        <v>106.50937799043062</v>
      </c>
      <c r="HZ19" s="7">
        <v>2753901.25</v>
      </c>
      <c r="IA19" s="7">
        <f t="shared" si="101"/>
        <v>105.16090692124105</v>
      </c>
      <c r="IB19" s="7">
        <v>2722839.75</v>
      </c>
      <c r="IC19" s="7">
        <f t="shared" si="101"/>
        <v>105.63878758486906</v>
      </c>
      <c r="ID19" s="7">
        <v>2922463.75</v>
      </c>
      <c r="IE19" s="7">
        <f t="shared" si="101"/>
        <v>114.27033235581622</v>
      </c>
      <c r="IF19" s="7">
        <v>2873704</v>
      </c>
      <c r="IG19" s="7">
        <f t="shared" si="101"/>
        <v>111.77378451964216</v>
      </c>
      <c r="IH19" s="7">
        <v>2868750</v>
      </c>
      <c r="II19" s="7">
        <f t="shared" si="101"/>
        <v>111.29970902036857</v>
      </c>
      <c r="IJ19" s="7">
        <v>2860752.5</v>
      </c>
      <c r="IK19" s="7">
        <f t="shared" si="101"/>
        <v>108.98104761904762</v>
      </c>
      <c r="IL19" s="7">
        <v>2929837.5</v>
      </c>
      <c r="IM19" s="7">
        <f t="shared" si="101"/>
        <v>110.55990566037735</v>
      </c>
      <c r="IN19" s="7">
        <v>3094630</v>
      </c>
      <c r="IO19" s="7">
        <f t="shared" si="101"/>
        <v>117.89066666666666</v>
      </c>
      <c r="IP19" s="7">
        <v>3182900</v>
      </c>
      <c r="IQ19" s="7">
        <f t="shared" si="101"/>
        <v>121.34578726648876</v>
      </c>
      <c r="IR19" s="7">
        <v>3304312.5</v>
      </c>
      <c r="IS19" s="7">
        <f t="shared" si="101"/>
        <v>124.69103773584905</v>
      </c>
      <c r="IT19" s="7">
        <v>3112019</v>
      </c>
      <c r="IU19" s="7">
        <f t="shared" si="101"/>
        <v>117.43467924528302</v>
      </c>
      <c r="IV19" s="34">
        <v>3148150</v>
      </c>
      <c r="IW19" s="7">
        <f t="shared" si="101"/>
        <v>118.79811320754717</v>
      </c>
      <c r="IX19" s="7">
        <v>3221062.5</v>
      </c>
      <c r="IY19" s="7">
        <f t="shared" si="101"/>
        <v>121.5495283018868</v>
      </c>
      <c r="IZ19" s="7">
        <v>3452405.75</v>
      </c>
      <c r="JA19" s="7">
        <f t="shared" si="101"/>
        <v>130.27946226415094</v>
      </c>
      <c r="JB19" s="7">
        <v>3361250</v>
      </c>
      <c r="JC19" s="7">
        <f t="shared" si="109"/>
        <v>126.83962264150944</v>
      </c>
      <c r="JD19" s="7">
        <v>3321593.25</v>
      </c>
      <c r="JE19" s="7">
        <f t="shared" si="102"/>
        <v>125.34314150943396</v>
      </c>
      <c r="JF19" s="7">
        <v>3394874.5</v>
      </c>
      <c r="JG19" s="7">
        <f t="shared" si="102"/>
        <v>128.10847169811322</v>
      </c>
      <c r="JH19" s="7">
        <v>3452000</v>
      </c>
      <c r="JI19" s="7">
        <f t="shared" si="102"/>
        <v>130.26415094339623</v>
      </c>
      <c r="JJ19" s="7">
        <v>3644593.25</v>
      </c>
      <c r="JK19" s="7">
        <f t="shared" si="102"/>
        <v>137.53182075471699</v>
      </c>
      <c r="JL19" s="7">
        <v>3969718.75</v>
      </c>
      <c r="JM19" s="7">
        <f t="shared" si="102"/>
        <v>149.80070754716982</v>
      </c>
      <c r="JN19" s="7">
        <v>3897950</v>
      </c>
      <c r="JO19" s="7">
        <f t="shared" si="102"/>
        <v>146.31944444444446</v>
      </c>
      <c r="JP19" s="7">
        <v>3873186.5</v>
      </c>
      <c r="JQ19" s="7">
        <f t="shared" si="102"/>
        <v>145.40352885969028</v>
      </c>
      <c r="JR19" s="7">
        <v>3967531.25</v>
      </c>
      <c r="JS19" s="7">
        <f t="shared" si="102"/>
        <v>148.73594189315838</v>
      </c>
      <c r="JT19" s="7">
        <v>3986950</v>
      </c>
      <c r="JU19" s="7">
        <f t="shared" si="102"/>
        <v>147.6648148148148</v>
      </c>
      <c r="JV19" s="7">
        <v>3759656.25</v>
      </c>
      <c r="JW19" s="7">
        <f t="shared" si="102"/>
        <v>138.92494226327943</v>
      </c>
      <c r="JX19" s="7">
        <v>4126824</v>
      </c>
      <c r="JY19" s="7">
        <f t="shared" si="102"/>
        <v>152.84533333333334</v>
      </c>
      <c r="JZ19" s="7">
        <v>4181249</v>
      </c>
      <c r="KA19" s="7">
        <f t="shared" si="102"/>
        <v>152.73968949771688</v>
      </c>
      <c r="KB19" s="7">
        <v>4193499.5</v>
      </c>
      <c r="KC19" s="7">
        <f t="shared" si="102"/>
        <v>150.43944394618833</v>
      </c>
      <c r="KD19" s="7">
        <v>4113049.5</v>
      </c>
      <c r="KE19" s="7">
        <f t="shared" si="102"/>
        <v>146.89462499999999</v>
      </c>
      <c r="KF19" s="7">
        <v>4010999.5</v>
      </c>
      <c r="KG19" s="7">
        <f t="shared" si="110"/>
        <v>145.85452727272727</v>
      </c>
      <c r="KH19" s="7">
        <v>3903593.25</v>
      </c>
      <c r="KI19" s="7">
        <f t="shared" si="103"/>
        <v>144.91566432787616</v>
      </c>
      <c r="KJ19" s="7">
        <v>3957343.75</v>
      </c>
      <c r="KK19" s="7">
        <f t="shared" si="103"/>
        <v>146.56828703703704</v>
      </c>
      <c r="KL19" s="7">
        <v>4014092.75</v>
      </c>
      <c r="KM19" s="7">
        <f t="shared" si="103"/>
        <v>145.9670090909091</v>
      </c>
      <c r="KN19" s="7">
        <v>3790749</v>
      </c>
      <c r="KO19" s="7">
        <f t="shared" si="103"/>
        <v>138.4748493150685</v>
      </c>
      <c r="KP19" s="7">
        <v>3799556.25</v>
      </c>
      <c r="KQ19" s="7">
        <f t="shared" si="103"/>
        <v>140.72430555555556</v>
      </c>
      <c r="KR19" s="7">
        <v>3822874</v>
      </c>
      <c r="KS19" s="7">
        <f t="shared" si="103"/>
        <v>141.58792592592593</v>
      </c>
      <c r="KT19" s="7">
        <v>3791499.5</v>
      </c>
      <c r="KU19" s="7">
        <f t="shared" si="103"/>
        <v>139.13759633027522</v>
      </c>
      <c r="KV19" s="7">
        <v>4066239</v>
      </c>
      <c r="KW19" s="7">
        <f t="shared" si="103"/>
        <v>150.04571955719558</v>
      </c>
      <c r="KX19" s="7">
        <v>4160687.5</v>
      </c>
      <c r="KY19" s="7">
        <f t="shared" si="103"/>
        <v>150.61312217194569</v>
      </c>
      <c r="KZ19" s="7">
        <v>4126687.5</v>
      </c>
      <c r="LA19" s="7">
        <f t="shared" si="103"/>
        <v>147.38169642857142</v>
      </c>
      <c r="LB19" s="7">
        <v>3955024.5</v>
      </c>
      <c r="LC19" s="7">
        <f t="shared" si="103"/>
        <v>140.00086725663718</v>
      </c>
      <c r="LD19" s="7">
        <v>3775499.5</v>
      </c>
      <c r="LE19" s="7">
        <f t="shared" si="103"/>
        <v>134.83926785714286</v>
      </c>
      <c r="LF19" s="7">
        <v>3489967.75</v>
      </c>
      <c r="LG19" s="7">
        <f t="shared" si="104"/>
        <v>124.64170535714285</v>
      </c>
      <c r="LH19" s="7">
        <v>3521449</v>
      </c>
      <c r="LI19" s="7">
        <f>LH19/INDEX(Exch_Rate_Data1,MATCH('Total Basket CMB_Sorghum'!$A19,Exch_regions1),MATCH('Total Basket CMB_Sorghum'!LH$1,exch_month4,0))</f>
        <v>125.76603571428572</v>
      </c>
      <c r="LJ19" s="7">
        <v>3598250</v>
      </c>
      <c r="LK19" s="7">
        <f>LJ19/INDEX(exch_Rate_Data2,MATCH('Total Basket CMB_Sorghum'!$A19,Exch_regions1),MATCH('Total Basket CMB_Sorghum'!LJ$1,exch_month5,0))</f>
        <v>128.50892857142858</v>
      </c>
      <c r="LL19" s="7">
        <v>3608749.5</v>
      </c>
      <c r="LM19" s="7">
        <f>LL19/INDEX(exch_Rate_Data3,MATCH('Total Basket CMB_Sorghum'!$A19,Exch_regions1),MATCH('Total Basket CMB_Sorghum'!LL$1,exch_month6,0))</f>
        <v>128.88391071428572</v>
      </c>
      <c r="LN19" s="7">
        <v>3546224</v>
      </c>
      <c r="LO19" s="7">
        <f>LN19/INDEX(Exchange_rate4,MATCH('Total Basket CMB_Sorghum'!$A19,Exch_regions1),MATCH('Total Basket CMB_Sorghum'!LN$1,exch_month7,0))</f>
        <v>126.65085714285715</v>
      </c>
      <c r="LP19" s="7">
        <v>3466999.5</v>
      </c>
      <c r="LQ19" s="7">
        <f>LP19/INDEX(Exchange_rate5,MATCH('Total Basket CMB_Sorghum'!$A19,Exch_regions1),MATCH('Total Basket CMB_Sorghum'!LP$1,exch_month8,0))</f>
        <v>123.82141071428572</v>
      </c>
      <c r="LR19" s="7">
        <v>3468075</v>
      </c>
      <c r="LS19" s="7">
        <f>LR19/INDEX(Exchange_rate6,MATCH('Total Basket CMB_Sorghum'!$A19,Exch_regions1),MATCH('Total Basket CMB_Sorghum'!LR$1,exch_month9,0))</f>
        <v>123.85982142857142</v>
      </c>
      <c r="LT19" s="7">
        <v>3431375</v>
      </c>
      <c r="LU19" s="7">
        <f>LT19/INDEX(Exchange_rate7,MATCH('Total Basket CMB_Sorghum'!$A19,Exch_regions1),MATCH('Total Basket CMB_Sorghum'!LT$1,exch_month10,0))</f>
        <v>122.54910714285714</v>
      </c>
      <c r="LV19" s="7">
        <v>3444078.125</v>
      </c>
      <c r="LW19" s="7">
        <f>LV19/INDEX(exchange_rates8,MATCH('Total Basket CMB_Sorghum'!$A19,Exch_regions1),MATCH('Total Basket CMB_Sorghum'!LV$1,exch_month11,0))</f>
        <v>123.00279017857143</v>
      </c>
      <c r="LX19" s="7">
        <v>3486249</v>
      </c>
      <c r="LY19" s="7">
        <f>LX19/INDEX(exchange_rates9,MATCH('Total Basket CMB_Sorghum'!$A19,Exch_regions1),MATCH('Total Basket CMB_Sorghum'!LX$1,exch_month12,0))</f>
        <v>122.32452631578947</v>
      </c>
      <c r="LZ19" s="7">
        <v>3660625</v>
      </c>
      <c r="MA19" s="7">
        <f>LZ19/INDEX(exchange_rates10,MATCH('Total Basket CMB_Sorghum'!$A19,Exch_regions1),MATCH('Total Basket CMB_Sorghum'!LZ$1,exch_month13,0))</f>
        <v>126.22844827586206</v>
      </c>
      <c r="MB19" s="7">
        <v>3755558</v>
      </c>
      <c r="MC19" s="7">
        <f>MB19/INDEX(exchange_rates11,MATCH('Total Basket CMB_Sorghum'!$A19,Exch_regions1),MATCH('Total Basket CMB_Sorghum'!MB$1,exch_month14,0))</f>
        <v>131.77396491228069</v>
      </c>
      <c r="MD19" s="7">
        <v>3600037.5</v>
      </c>
      <c r="ME19" s="7">
        <f>MD19/INDEX(exchange_rates12,MATCH('Total Basket CMB_Sorghum'!$A19,Exch_regions1),MATCH('Total Basket CMB_Sorghum'!MD$1,exch_month15,0))</f>
        <v>119.0095041322314</v>
      </c>
      <c r="MF19" s="7">
        <v>3671468.25</v>
      </c>
      <c r="MG19" s="7">
        <f>MF19/INDEX(exchange_rates13,MATCH('Total Basket CMB_Sorghum'!$A19,Exch_regions1),MATCH('Total Basket CMB_Sorghum'!MF$1,exch_month16,0))</f>
        <v>121.37085123966942</v>
      </c>
      <c r="MH19" s="7">
        <v>3738780.75</v>
      </c>
      <c r="MI19" s="7">
        <f>MH19/INDEX(exchange_rates14,MATCH('Total Basket CMB_Sorghum'!$A19,Exch_regions1),MATCH('Total Basket CMB_Sorghum'!MH$1,exch_month17,0))</f>
        <v>124.626025</v>
      </c>
      <c r="MJ19" s="7">
        <v>3744250.5</v>
      </c>
      <c r="MK19" s="7">
        <f>MJ19/INDEX(exchange_rates15,MATCH('Total Basket CMB_Sorghum'!$A19,Exch_regions1),MATCH('Total Basket CMB_Sorghum'!MJ$1,exch_month18,0))</f>
        <v>124.80835</v>
      </c>
      <c r="ML19" s="7">
        <v>3728093.75</v>
      </c>
      <c r="MM19" s="7">
        <f>ML19/INDEX(exchange_rates16,MATCH('Total Basket CMB_Sorghum'!$A19,Exch_regions1),MATCH('Total Basket CMB_Sorghum'!ML$1,exch_month19,0))</f>
        <v>124.26979166666666</v>
      </c>
      <c r="MN19" s="7">
        <v>3726937.5</v>
      </c>
      <c r="MO19" s="7">
        <f>MN19/INDEX(exchange_rates17,MATCH('Total Basket CMB_Sorghum'!$A19,Exch_regions1),MATCH('Total Basket CMB_Sorghum'!MN$1,exch_month20,0))</f>
        <v>124.23125</v>
      </c>
      <c r="MP19" s="7">
        <v>3547071</v>
      </c>
      <c r="MQ19" s="7">
        <f>MP19/INDEX(exchange_rates18,MATCH('Total Basket CMB_Sorghum'!$A19,Exch_regions1),MATCH('Total Basket CMB_Sorghum'!MP$1,exch_month21,0))</f>
        <v>118.23569999999999</v>
      </c>
      <c r="MR19" s="7">
        <v>3607905.75</v>
      </c>
      <c r="MS19" s="7">
        <f>MR19/INDEX(exchange_rates19,MATCH('Total Basket CMB_Sorghum'!$A19,Exch_regions1),MATCH('Total Basket CMB_Sorghum'!MR$1,exch_month22,0))</f>
        <v>120.263525</v>
      </c>
      <c r="MT19" s="40">
        <f t="shared" si="106"/>
        <v>3559936.7</v>
      </c>
      <c r="MU19" s="40">
        <f t="shared" si="107"/>
        <v>132.2716819764812</v>
      </c>
    </row>
    <row r="20" spans="1:359" ht="13.5" customHeight="1" x14ac:dyDescent="0.25">
      <c r="A20" s="28" t="s">
        <v>65</v>
      </c>
      <c r="B20" s="7">
        <v>2642720.1666666665</v>
      </c>
      <c r="C20" s="7">
        <f t="shared" si="105"/>
        <v>87.362650137741042</v>
      </c>
      <c r="D20" s="7">
        <v>2750845</v>
      </c>
      <c r="E20" s="7">
        <f t="shared" si="0"/>
        <v>91.694833333333335</v>
      </c>
      <c r="F20" s="7">
        <v>2999087.5</v>
      </c>
      <c r="G20" s="7">
        <f t="shared" si="1"/>
        <v>99.143388429752065</v>
      </c>
      <c r="H20" s="7">
        <v>3423332.5</v>
      </c>
      <c r="I20" s="7">
        <f t="shared" si="2"/>
        <v>107.82715628116962</v>
      </c>
      <c r="J20" s="7">
        <v>3517137.6666666665</v>
      </c>
      <c r="K20" s="7">
        <f t="shared" si="3"/>
        <v>106.90117271598996</v>
      </c>
      <c r="L20" s="7">
        <v>3866231.1666666665</v>
      </c>
      <c r="M20" s="7">
        <f t="shared" si="4"/>
        <v>115.71154153115586</v>
      </c>
      <c r="N20" s="7">
        <v>4001297.6666666665</v>
      </c>
      <c r="O20" s="7">
        <f t="shared" si="5"/>
        <v>122.94158072081852</v>
      </c>
      <c r="P20" s="7">
        <v>3983626.25</v>
      </c>
      <c r="Q20" s="7">
        <f t="shared" si="6"/>
        <v>128.13688462631276</v>
      </c>
      <c r="R20" s="7">
        <v>3415568.6666666665</v>
      </c>
      <c r="S20" s="7">
        <f t="shared" si="7"/>
        <v>112.89581049442225</v>
      </c>
      <c r="T20" s="7">
        <v>3191523.3333333335</v>
      </c>
      <c r="U20" s="7">
        <f t="shared" si="8"/>
        <v>113.19465626293079</v>
      </c>
      <c r="V20" s="7">
        <v>2612641.3333333335</v>
      </c>
      <c r="W20" s="7">
        <f t="shared" si="9"/>
        <v>106.87470939151186</v>
      </c>
      <c r="X20" s="7">
        <v>2431748.3333333335</v>
      </c>
      <c r="Y20" s="7">
        <f t="shared" si="10"/>
        <v>96.55542320164119</v>
      </c>
      <c r="Z20" s="15">
        <v>2221548.1666666665</v>
      </c>
      <c r="AA20" s="7">
        <f t="shared" si="11"/>
        <v>88.75837522889961</v>
      </c>
      <c r="AB20" s="7">
        <v>2168040.8333333335</v>
      </c>
      <c r="AC20" s="7">
        <f t="shared" si="12"/>
        <v>88.884489238127784</v>
      </c>
      <c r="AD20" s="7">
        <v>2092262.5</v>
      </c>
      <c r="AE20" s="7">
        <f t="shared" si="13"/>
        <v>93.058376575240928</v>
      </c>
      <c r="AF20" s="7">
        <v>2006183.3333333333</v>
      </c>
      <c r="AG20" s="7">
        <f t="shared" si="14"/>
        <v>90.064347175458281</v>
      </c>
      <c r="AH20" s="7">
        <v>2032433.3333333333</v>
      </c>
      <c r="AI20" s="7">
        <f t="shared" si="15"/>
        <v>91.578552117753077</v>
      </c>
      <c r="AJ20" s="7">
        <v>1958304.1666666667</v>
      </c>
      <c r="AK20" s="7">
        <f t="shared" si="16"/>
        <v>87.456829177521399</v>
      </c>
      <c r="AL20" s="7">
        <v>2023781.0833333333</v>
      </c>
      <c r="AM20" s="7">
        <f t="shared" si="17"/>
        <v>90.55759277489409</v>
      </c>
      <c r="AN20" s="7">
        <v>1936316.8333333333</v>
      </c>
      <c r="AO20" s="7">
        <f t="shared" si="18"/>
        <v>86.273891120797842</v>
      </c>
      <c r="AP20" s="7">
        <v>1985010.8333333333</v>
      </c>
      <c r="AQ20" s="7">
        <f t="shared" si="19"/>
        <v>88.116311416585887</v>
      </c>
      <c r="AR20" s="7">
        <v>1965313.3333333333</v>
      </c>
      <c r="AS20" s="7">
        <f t="shared" si="20"/>
        <v>87.511911299778831</v>
      </c>
      <c r="AT20" s="7">
        <v>1987898.75</v>
      </c>
      <c r="AU20" s="7">
        <f t="shared" si="21"/>
        <v>88.465733358056738</v>
      </c>
      <c r="AV20" s="7">
        <v>1932113.3333333333</v>
      </c>
      <c r="AW20" s="7">
        <f t="shared" si="22"/>
        <v>86.114098945179009</v>
      </c>
      <c r="AX20" s="7">
        <v>1917487.5</v>
      </c>
      <c r="AY20" s="7">
        <f t="shared" si="23"/>
        <v>90.128672150411276</v>
      </c>
      <c r="AZ20" s="7">
        <v>1836008.3333333333</v>
      </c>
      <c r="BA20" s="7">
        <f t="shared" si="24"/>
        <v>103.75859470660261</v>
      </c>
      <c r="BB20" s="7">
        <v>1768757.0833333333</v>
      </c>
      <c r="BC20" s="7">
        <f t="shared" si="25"/>
        <v>111.21343987424679</v>
      </c>
      <c r="BD20" s="7">
        <v>1730466.6666666667</v>
      </c>
      <c r="BE20" s="7">
        <f t="shared" si="26"/>
        <v>100.82835639718378</v>
      </c>
      <c r="BF20" s="7">
        <v>1794372.9166666667</v>
      </c>
      <c r="BG20" s="7">
        <f t="shared" si="27"/>
        <v>98.366719963453633</v>
      </c>
      <c r="BH20" s="7">
        <v>1871260.8333333333</v>
      </c>
      <c r="BI20" s="7">
        <f t="shared" si="28"/>
        <v>99.095895851721096</v>
      </c>
      <c r="BJ20" s="7">
        <v>1946700</v>
      </c>
      <c r="BK20" s="7">
        <f t="shared" si="29"/>
        <v>101.17983367983368</v>
      </c>
      <c r="BL20" s="7">
        <v>1872254.1666666667</v>
      </c>
      <c r="BM20" s="7">
        <f t="shared" si="30"/>
        <v>96.115721925133684</v>
      </c>
      <c r="BN20" s="7">
        <v>1837683.3333333333</v>
      </c>
      <c r="BO20" s="7">
        <f t="shared" si="31"/>
        <v>92.562961719274682</v>
      </c>
      <c r="BP20" s="7">
        <v>1998654.5833333333</v>
      </c>
      <c r="BQ20" s="7">
        <f t="shared" si="32"/>
        <v>95.174027777777781</v>
      </c>
      <c r="BR20" s="7">
        <v>1904434.1666666667</v>
      </c>
      <c r="BS20" s="7">
        <f t="shared" si="33"/>
        <v>90.53429519938517</v>
      </c>
      <c r="BT20" s="7">
        <v>1929413.3333333333</v>
      </c>
      <c r="BU20" s="7">
        <f t="shared" si="34"/>
        <v>93.193366607631617</v>
      </c>
      <c r="BV20" s="7">
        <v>1938814.5833333333</v>
      </c>
      <c r="BW20" s="7">
        <f t="shared" si="35"/>
        <v>97.041814389989568</v>
      </c>
      <c r="BX20" s="7">
        <v>1938520.8333333333</v>
      </c>
      <c r="BY20" s="7">
        <f t="shared" si="36"/>
        <v>103.71043245653142</v>
      </c>
      <c r="BZ20" s="7">
        <v>1966548.3333333333</v>
      </c>
      <c r="CA20" s="7">
        <f t="shared" si="37"/>
        <v>103.56068319056313</v>
      </c>
      <c r="CB20" s="7">
        <v>2008685.8333333333</v>
      </c>
      <c r="CC20" s="7">
        <f t="shared" si="38"/>
        <v>101.0659538784067</v>
      </c>
      <c r="CD20" s="7">
        <v>2017540</v>
      </c>
      <c r="CE20" s="7">
        <f t="shared" si="39"/>
        <v>99.919438712340067</v>
      </c>
      <c r="CF20" s="7">
        <v>2188755</v>
      </c>
      <c r="CG20" s="7">
        <f t="shared" si="40"/>
        <v>107.55552825552826</v>
      </c>
      <c r="CH20" s="7">
        <v>2171731.25</v>
      </c>
      <c r="CI20" s="7">
        <f t="shared" si="41"/>
        <v>106.00274557657109</v>
      </c>
      <c r="CJ20" s="7">
        <v>2165502.9166666665</v>
      </c>
      <c r="CK20" s="7">
        <f t="shared" si="42"/>
        <v>105.18532685691154</v>
      </c>
      <c r="CL20" s="7">
        <v>2223015</v>
      </c>
      <c r="CM20" s="7">
        <f t="shared" si="43"/>
        <v>106.6364726574992</v>
      </c>
      <c r="CN20" s="7">
        <v>2162249.5833333335</v>
      </c>
      <c r="CO20" s="7">
        <f t="shared" si="44"/>
        <v>101.33169960165587</v>
      </c>
      <c r="CP20" s="7">
        <v>2193732.9166666665</v>
      </c>
      <c r="CQ20" s="7">
        <f t="shared" si="45"/>
        <v>102.78706415212213</v>
      </c>
      <c r="CR20" s="7">
        <v>2155045</v>
      </c>
      <c r="CS20" s="7">
        <f t="shared" si="46"/>
        <v>101.21066720936786</v>
      </c>
      <c r="CT20" s="7">
        <v>2103218.75</v>
      </c>
      <c r="CU20" s="7">
        <f t="shared" si="47"/>
        <v>96.238798856053378</v>
      </c>
      <c r="CV20" s="7">
        <v>2171061.25</v>
      </c>
      <c r="CW20" s="7">
        <f t="shared" si="48"/>
        <v>97.393401869158879</v>
      </c>
      <c r="CX20" s="7">
        <v>2141542.9166666665</v>
      </c>
      <c r="CY20" s="7">
        <f t="shared" si="49"/>
        <v>97.195593797276857</v>
      </c>
      <c r="CZ20" s="7">
        <v>2133876.25</v>
      </c>
      <c r="DA20" s="7">
        <f t="shared" si="50"/>
        <v>95.618054518297228</v>
      </c>
      <c r="DB20" s="7">
        <v>2165507.9166666665</v>
      </c>
      <c r="DC20" s="7">
        <f t="shared" si="51"/>
        <v>96.173556624722423</v>
      </c>
      <c r="DD20" s="7">
        <v>2122152.75</v>
      </c>
      <c r="DE20" s="7">
        <f t="shared" si="52"/>
        <v>95.377651685393261</v>
      </c>
      <c r="DF20" s="7">
        <v>2101771.8333333335</v>
      </c>
      <c r="DG20" s="7">
        <f t="shared" si="53"/>
        <v>93.968934426229509</v>
      </c>
      <c r="DH20" s="7">
        <v>2084621.6666666667</v>
      </c>
      <c r="DI20" s="7">
        <f t="shared" si="54"/>
        <v>93.39702807646357</v>
      </c>
      <c r="DJ20" s="7">
        <v>2076477.5</v>
      </c>
      <c r="DK20" s="7">
        <f t="shared" si="55"/>
        <v>94.117960339943338</v>
      </c>
      <c r="DL20" s="7">
        <v>2062913.3333333333</v>
      </c>
      <c r="DM20" s="7">
        <f t="shared" si="56"/>
        <v>91.71900703964431</v>
      </c>
      <c r="DN20" s="7">
        <v>2036038.3333333333</v>
      </c>
      <c r="DO20" s="7">
        <f t="shared" si="57"/>
        <v>90.490592592592591</v>
      </c>
      <c r="DP20" s="7">
        <v>2044819.1666666667</v>
      </c>
      <c r="DQ20" s="7">
        <f t="shared" si="58"/>
        <v>90.436707134590861</v>
      </c>
      <c r="DR20" s="7">
        <v>2024750</v>
      </c>
      <c r="DS20" s="7">
        <f t="shared" si="59"/>
        <v>89.780730602381141</v>
      </c>
      <c r="DT20" s="7">
        <v>2028916.6666666667</v>
      </c>
      <c r="DU20" s="7">
        <f t="shared" si="60"/>
        <v>90.050671302289459</v>
      </c>
      <c r="DV20" s="7">
        <v>1960525</v>
      </c>
      <c r="DW20" s="7">
        <f t="shared" si="61"/>
        <v>87.386895475819031</v>
      </c>
      <c r="DX20" s="7">
        <v>2033733.75</v>
      </c>
      <c r="DY20" s="7">
        <f t="shared" si="62"/>
        <v>89.644449750220389</v>
      </c>
      <c r="DZ20" s="7">
        <v>2065682.5</v>
      </c>
      <c r="EA20" s="7">
        <f t="shared" si="63"/>
        <v>89.864377900232014</v>
      </c>
      <c r="EB20" s="7">
        <v>2116902.5</v>
      </c>
      <c r="EC20" s="7">
        <f t="shared" si="64"/>
        <v>93.633726502027287</v>
      </c>
      <c r="ED20" s="7">
        <v>2091800</v>
      </c>
      <c r="EE20" s="7">
        <f t="shared" si="65"/>
        <v>91.536178188793187</v>
      </c>
      <c r="EF20" s="7">
        <v>2014637.5</v>
      </c>
      <c r="EG20" s="7">
        <f t="shared" si="66"/>
        <v>87.66408244372245</v>
      </c>
      <c r="EH20" s="7">
        <v>2055952.5</v>
      </c>
      <c r="EI20" s="7">
        <f t="shared" si="67"/>
        <v>88.7621154883972</v>
      </c>
      <c r="EJ20" s="7">
        <v>2070825.8333333333</v>
      </c>
      <c r="EK20" s="7">
        <f t="shared" si="68"/>
        <v>89.778281164195491</v>
      </c>
      <c r="EL20" s="7">
        <v>2213850.8333333335</v>
      </c>
      <c r="EM20" s="7">
        <f t="shared" si="69"/>
        <v>94.256153601616745</v>
      </c>
      <c r="EN20" s="7">
        <v>2357575</v>
      </c>
      <c r="EO20" s="7">
        <f t="shared" si="70"/>
        <v>99.650933427263126</v>
      </c>
      <c r="EP20" s="7">
        <v>2492373.3333333335</v>
      </c>
      <c r="EQ20" s="7">
        <f t="shared" si="71"/>
        <v>105.31154929577465</v>
      </c>
      <c r="ER20" s="7">
        <v>2552916.6666666665</v>
      </c>
      <c r="ES20" s="7">
        <f t="shared" si="72"/>
        <v>128.61041141897564</v>
      </c>
      <c r="ET20" s="7">
        <v>2488614.5833333335</v>
      </c>
      <c r="EU20" s="7">
        <f t="shared" si="73"/>
        <v>114.28769613471107</v>
      </c>
      <c r="EV20" s="7">
        <v>2559989.5833333335</v>
      </c>
      <c r="EW20" s="7">
        <f t="shared" si="74"/>
        <v>114.54092095451156</v>
      </c>
      <c r="EX20" s="7">
        <v>2595466.6666666665</v>
      </c>
      <c r="EY20" s="7">
        <f t="shared" si="75"/>
        <v>115.83457304373697</v>
      </c>
      <c r="EZ20" s="7">
        <v>2637927.0833333335</v>
      </c>
      <c r="FA20" s="7">
        <f t="shared" si="76"/>
        <v>118.51413328341447</v>
      </c>
      <c r="FB20" s="7">
        <v>2723225</v>
      </c>
      <c r="FC20" s="7">
        <f t="shared" si="77"/>
        <v>121.06809425014819</v>
      </c>
      <c r="FD20" s="7">
        <v>2608327.0833333335</v>
      </c>
      <c r="FE20" s="7">
        <f t="shared" si="78"/>
        <v>114.94647447668014</v>
      </c>
      <c r="FF20" s="7">
        <v>2589002.0833333335</v>
      </c>
      <c r="FG20" s="7">
        <f t="shared" si="79"/>
        <v>113.59424131627057</v>
      </c>
      <c r="FH20" s="7">
        <v>2574712.5</v>
      </c>
      <c r="FI20" s="7">
        <f t="shared" si="80"/>
        <v>112.56393908481493</v>
      </c>
      <c r="FJ20" s="7">
        <v>2435239.5833333335</v>
      </c>
      <c r="FK20" s="7">
        <f t="shared" si="81"/>
        <v>106.30365587486359</v>
      </c>
      <c r="FL20" s="7">
        <v>2371375</v>
      </c>
      <c r="FM20" s="7">
        <f t="shared" si="82"/>
        <v>103.44056706652127</v>
      </c>
      <c r="FN20" s="7">
        <v>2519100</v>
      </c>
      <c r="FO20" s="7">
        <f t="shared" si="83"/>
        <v>109.76470588235294</v>
      </c>
      <c r="FP20" s="7">
        <v>2499510.4166666665</v>
      </c>
      <c r="FQ20" s="7">
        <f t="shared" si="84"/>
        <v>108.91112926652141</v>
      </c>
      <c r="FR20" s="7">
        <v>2439385.4166666665</v>
      </c>
      <c r="FS20" s="7">
        <f t="shared" si="85"/>
        <v>106.13714648295867</v>
      </c>
      <c r="FT20" s="7">
        <v>2391058.3333333335</v>
      </c>
      <c r="FU20" s="7">
        <f t="shared" si="86"/>
        <v>104.67967894928859</v>
      </c>
      <c r="FV20" s="7">
        <v>2347062.5</v>
      </c>
      <c r="FW20" s="7">
        <f t="shared" si="87"/>
        <v>101.78803758583304</v>
      </c>
      <c r="FX20" s="7">
        <v>2363108.3333333335</v>
      </c>
      <c r="FY20" s="7">
        <f t="shared" si="88"/>
        <v>101.78499641062456</v>
      </c>
      <c r="FZ20" s="7">
        <v>2266985.4166666665</v>
      </c>
      <c r="GA20" s="7">
        <f t="shared" si="89"/>
        <v>95.970595498483021</v>
      </c>
      <c r="GB20" s="7">
        <v>2194002.0833333335</v>
      </c>
      <c r="GC20" s="7">
        <f t="shared" si="90"/>
        <v>92.573927566807313</v>
      </c>
      <c r="GD20" s="7">
        <v>2168837.5</v>
      </c>
      <c r="GE20" s="7">
        <f t="shared" si="91"/>
        <v>90.070496137766824</v>
      </c>
      <c r="GF20" s="7">
        <v>2177057.0833333335</v>
      </c>
      <c r="GG20" s="7">
        <f t="shared" si="92"/>
        <v>90.271890117484446</v>
      </c>
      <c r="GH20" s="7">
        <v>2214908.3333333335</v>
      </c>
      <c r="GI20" s="7">
        <f t="shared" si="93"/>
        <v>91.023630136986313</v>
      </c>
      <c r="GJ20" s="7">
        <v>2218295</v>
      </c>
      <c r="GK20" s="7">
        <f t="shared" si="94"/>
        <v>91.413255494505492</v>
      </c>
      <c r="GL20" s="7">
        <v>2308794</v>
      </c>
      <c r="GM20" s="7">
        <f t="shared" si="95"/>
        <v>95.077309540151006</v>
      </c>
      <c r="GN20" s="7">
        <v>2343327.3333333335</v>
      </c>
      <c r="GO20" s="7">
        <f t="shared" si="96"/>
        <v>96.632054982817877</v>
      </c>
      <c r="GP20" s="7">
        <v>2370580.3333333335</v>
      </c>
      <c r="GQ20" s="7">
        <f t="shared" si="97"/>
        <v>97.554746227709202</v>
      </c>
      <c r="GR20" s="7">
        <v>2450915.75</v>
      </c>
      <c r="GS20" s="7">
        <f t="shared" si="98"/>
        <v>100.77778577302631</v>
      </c>
      <c r="GT20" s="7">
        <v>2444764.8333333335</v>
      </c>
      <c r="GU20" s="7">
        <f t="shared" si="99"/>
        <v>100.6766575154427</v>
      </c>
      <c r="GV20" s="7">
        <v>2426997</v>
      </c>
      <c r="GW20" s="7">
        <f t="shared" si="100"/>
        <v>99.944969114619084</v>
      </c>
      <c r="GX20" s="7">
        <v>2443068.75</v>
      </c>
      <c r="GY20" s="7">
        <f t="shared" si="100"/>
        <v>100.54470471225736</v>
      </c>
      <c r="GZ20" s="7">
        <v>2462601.1666666665</v>
      </c>
      <c r="HA20" s="7">
        <f t="shared" si="100"/>
        <v>100.27558194774346</v>
      </c>
      <c r="HB20" s="7">
        <v>2479244</v>
      </c>
      <c r="HC20" s="7">
        <f t="shared" si="100"/>
        <v>100.85060338983051</v>
      </c>
      <c r="HD20" s="7">
        <v>2562327.3333333335</v>
      </c>
      <c r="HE20" s="7">
        <f t="shared" si="100"/>
        <v>104.01870094722599</v>
      </c>
      <c r="HF20" s="7">
        <v>2622473.1666666665</v>
      </c>
      <c r="HG20" s="7">
        <f t="shared" si="100"/>
        <v>106.10140930546189</v>
      </c>
      <c r="HH20" s="7">
        <v>2566137.5</v>
      </c>
      <c r="HI20" s="7">
        <f t="shared" si="100"/>
        <v>103.73261783490986</v>
      </c>
      <c r="HJ20" s="7">
        <v>2544980.3333333335</v>
      </c>
      <c r="HK20" s="7">
        <f t="shared" si="100"/>
        <v>103.66518669382214</v>
      </c>
      <c r="HL20" s="7">
        <v>2509847.9166666665</v>
      </c>
      <c r="HM20" s="7">
        <f t="shared" si="100"/>
        <v>101.88827807848443</v>
      </c>
      <c r="HN20" s="7">
        <v>2405495.8333333335</v>
      </c>
      <c r="HO20" s="7">
        <f t="shared" si="100"/>
        <v>97.119810241571912</v>
      </c>
      <c r="HP20" s="7">
        <v>2464842</v>
      </c>
      <c r="HQ20" s="7">
        <f t="shared" si="100"/>
        <v>98.890351053159478</v>
      </c>
      <c r="HR20" s="7">
        <v>2576555.3333333335</v>
      </c>
      <c r="HS20" s="7">
        <f t="shared" si="100"/>
        <v>102.78811170212767</v>
      </c>
      <c r="HT20" s="7">
        <v>2512066.9166666665</v>
      </c>
      <c r="HU20" s="7">
        <f t="shared" si="100"/>
        <v>99.510130986492015</v>
      </c>
      <c r="HV20" s="7">
        <v>2556136.0833333335</v>
      </c>
      <c r="HW20" s="7">
        <f t="shared" si="100"/>
        <v>100.80593458742491</v>
      </c>
      <c r="HX20" s="7">
        <v>2561966.6666666665</v>
      </c>
      <c r="HY20" s="7">
        <f t="shared" si="108"/>
        <v>101.66534391534391</v>
      </c>
      <c r="HZ20" s="7">
        <v>2575859.5</v>
      </c>
      <c r="IA20" s="7">
        <f t="shared" si="101"/>
        <v>102.75898591774046</v>
      </c>
      <c r="IB20" s="7">
        <v>2513118.75</v>
      </c>
      <c r="IC20" s="7">
        <f t="shared" si="101"/>
        <v>100.12425298804781</v>
      </c>
      <c r="ID20" s="7">
        <v>2494914.25</v>
      </c>
      <c r="IE20" s="7">
        <f t="shared" si="101"/>
        <v>99.300069651741296</v>
      </c>
      <c r="IF20" s="7">
        <v>2584120.5</v>
      </c>
      <c r="IG20" s="7">
        <f t="shared" si="101"/>
        <v>102.3751931330472</v>
      </c>
      <c r="IH20" s="7">
        <v>2587174.6666666665</v>
      </c>
      <c r="II20" s="7">
        <f t="shared" si="101"/>
        <v>102.76761337305527</v>
      </c>
      <c r="IJ20" s="7">
        <v>2601027.6666666665</v>
      </c>
      <c r="IK20" s="7">
        <f t="shared" si="101"/>
        <v>103.14716457369464</v>
      </c>
      <c r="IL20" s="7">
        <v>2725022</v>
      </c>
      <c r="IM20" s="7">
        <f t="shared" si="101"/>
        <v>107.65164603634449</v>
      </c>
      <c r="IN20" s="7">
        <v>2756575</v>
      </c>
      <c r="IO20" s="7">
        <f t="shared" si="101"/>
        <v>109.35173553719009</v>
      </c>
      <c r="IP20" s="7">
        <v>2689200.3333333335</v>
      </c>
      <c r="IQ20" s="7">
        <f t="shared" si="101"/>
        <v>105.51400732409103</v>
      </c>
      <c r="IR20" s="7">
        <v>2626744</v>
      </c>
      <c r="IS20" s="7">
        <f t="shared" si="101"/>
        <v>104.30485771012575</v>
      </c>
      <c r="IT20" s="7">
        <v>2794677.3333333335</v>
      </c>
      <c r="IU20" s="7">
        <f t="shared" si="101"/>
        <v>110.93657955673173</v>
      </c>
      <c r="IV20" s="35">
        <v>2641897</v>
      </c>
      <c r="IW20" s="7">
        <f t="shared" si="101"/>
        <v>102.63780108780109</v>
      </c>
      <c r="IX20" s="7">
        <v>2626160.6666666665</v>
      </c>
      <c r="IY20" s="7">
        <f t="shared" si="101"/>
        <v>103.90348829541708</v>
      </c>
      <c r="IZ20" s="7">
        <v>2727517.8333333335</v>
      </c>
      <c r="JA20" s="7">
        <f t="shared" si="101"/>
        <v>107.59439184746877</v>
      </c>
      <c r="JB20" s="7">
        <v>2845850</v>
      </c>
      <c r="JC20" s="7">
        <f t="shared" si="109"/>
        <v>112.27709100473434</v>
      </c>
      <c r="JD20" s="7">
        <v>3026082.5</v>
      </c>
      <c r="JE20" s="7">
        <f t="shared" si="102"/>
        <v>118.66990196078432</v>
      </c>
      <c r="JF20" s="7">
        <v>3122258.3333333335</v>
      </c>
      <c r="JG20" s="7">
        <f t="shared" si="102"/>
        <v>121.33914113608394</v>
      </c>
      <c r="JH20" s="7">
        <v>3199413.6666666665</v>
      </c>
      <c r="JI20" s="7">
        <f t="shared" si="102"/>
        <v>126.33420204014477</v>
      </c>
      <c r="JJ20" s="7">
        <v>3661638.6666666665</v>
      </c>
      <c r="JK20" s="7">
        <f t="shared" si="102"/>
        <v>143.7345894667975</v>
      </c>
      <c r="JL20" s="7">
        <v>3531222</v>
      </c>
      <c r="JM20" s="7">
        <f t="shared" si="102"/>
        <v>137.75898569570873</v>
      </c>
      <c r="JN20" s="7">
        <v>3634644</v>
      </c>
      <c r="JO20" s="7">
        <f t="shared" si="102"/>
        <v>141.42583657587548</v>
      </c>
      <c r="JP20" s="7">
        <v>3677808.3333333335</v>
      </c>
      <c r="JQ20" s="7">
        <f t="shared" si="102"/>
        <v>142.00032175032175</v>
      </c>
      <c r="JR20" s="7">
        <v>3764854.1666666665</v>
      </c>
      <c r="JS20" s="7">
        <f t="shared" si="102"/>
        <v>146.53989620499513</v>
      </c>
      <c r="JT20" s="7">
        <v>3805980</v>
      </c>
      <c r="JU20" s="7">
        <f t="shared" si="102"/>
        <v>148.82612095933266</v>
      </c>
      <c r="JV20" s="7">
        <v>3678459.5</v>
      </c>
      <c r="JW20" s="7">
        <f t="shared" si="102"/>
        <v>141.47921153846153</v>
      </c>
      <c r="JX20" s="7">
        <v>3695393.6666666665</v>
      </c>
      <c r="JY20" s="7">
        <f t="shared" si="102"/>
        <v>140.61619736174529</v>
      </c>
      <c r="JZ20" s="7">
        <v>3638976.1666666665</v>
      </c>
      <c r="KA20" s="7">
        <f t="shared" si="102"/>
        <v>138.32028508077289</v>
      </c>
      <c r="KB20" s="7">
        <v>3612580.3333333335</v>
      </c>
      <c r="KC20" s="7">
        <f t="shared" si="102"/>
        <v>135.47176250000001</v>
      </c>
      <c r="KD20" s="7">
        <v>3490066.6666666665</v>
      </c>
      <c r="KE20" s="7">
        <f t="shared" si="102"/>
        <v>130.32362459546925</v>
      </c>
      <c r="KF20" s="7">
        <v>3473570.8333333335</v>
      </c>
      <c r="KG20" s="7">
        <f t="shared" si="110"/>
        <v>133.13291300959463</v>
      </c>
      <c r="KH20" s="7">
        <v>3477658.3333333335</v>
      </c>
      <c r="KI20" s="7">
        <f t="shared" si="103"/>
        <v>134.79295865633077</v>
      </c>
      <c r="KJ20" s="7">
        <v>3537805.3333333335</v>
      </c>
      <c r="KK20" s="7">
        <f t="shared" si="103"/>
        <v>136.8590070921986</v>
      </c>
      <c r="KL20" s="7">
        <v>3371450</v>
      </c>
      <c r="KM20" s="7">
        <f t="shared" si="103"/>
        <v>130.20700575445102</v>
      </c>
      <c r="KN20" s="7">
        <v>3342629.1666666665</v>
      </c>
      <c r="KO20" s="7">
        <f t="shared" si="103"/>
        <v>128.56266025641025</v>
      </c>
      <c r="KP20" s="7">
        <v>3282924</v>
      </c>
      <c r="KQ20" s="7">
        <f t="shared" si="103"/>
        <v>124.35318181818182</v>
      </c>
      <c r="KR20" s="7">
        <v>3163773.1666666665</v>
      </c>
      <c r="KS20" s="7">
        <f t="shared" si="103"/>
        <v>119.83989267676768</v>
      </c>
      <c r="KT20" s="7">
        <v>3090544</v>
      </c>
      <c r="KU20" s="7">
        <f t="shared" si="103"/>
        <v>116.2251889737129</v>
      </c>
      <c r="KV20" s="7">
        <v>3089987.3333333335</v>
      </c>
      <c r="KW20" s="7">
        <f t="shared" si="103"/>
        <v>115.72986267166043</v>
      </c>
      <c r="KX20" s="7">
        <v>3165975</v>
      </c>
      <c r="KY20" s="7">
        <f t="shared" si="103"/>
        <v>119.09773163299853</v>
      </c>
      <c r="KZ20" s="7">
        <v>3217602.3333333335</v>
      </c>
      <c r="LA20" s="7">
        <f t="shared" si="103"/>
        <v>120.69931477730263</v>
      </c>
      <c r="LB20" s="7">
        <v>3138689</v>
      </c>
      <c r="LC20" s="7">
        <f t="shared" si="103"/>
        <v>117.16772435418844</v>
      </c>
      <c r="LD20" s="7">
        <v>3153719</v>
      </c>
      <c r="LE20" s="7">
        <f t="shared" si="103"/>
        <v>117.16893297666816</v>
      </c>
      <c r="LF20" s="7">
        <v>3242133.3333333335</v>
      </c>
      <c r="LG20" s="7">
        <f t="shared" si="104"/>
        <v>120.34198186159881</v>
      </c>
      <c r="LH20" s="7">
        <v>3346374</v>
      </c>
      <c r="LI20" s="7">
        <f>LH20/INDEX(Exch_Rate_Data1,MATCH('Total Basket CMB_Sorghum'!$A20,Exch_regions1),MATCH('Total Basket CMB_Sorghum'!LH$1,exch_month4,0))</f>
        <v>124.55795429166977</v>
      </c>
      <c r="LJ20" s="7">
        <v>3355510.6666666665</v>
      </c>
      <c r="LK20" s="7">
        <f>LJ20/INDEX(exch_Rate_Data2,MATCH('Total Basket CMB_Sorghum'!$A20,Exch_regions1),MATCH('Total Basket CMB_Sorghum'!LJ$1,exch_month5,0))</f>
        <v>124.31961271040964</v>
      </c>
      <c r="LL20" s="7">
        <v>3329094</v>
      </c>
      <c r="LM20" s="7">
        <f>LL20/INDEX(exch_Rate_Data3,MATCH('Total Basket CMB_Sorghum'!$A20,Exch_regions1),MATCH('Total Basket CMB_Sorghum'!LL$1,exch_month6,0))</f>
        <v>123.22219343376392</v>
      </c>
      <c r="LN20" s="7">
        <v>3253460.6666666665</v>
      </c>
      <c r="LO20" s="7">
        <f>LN20/INDEX(Exchange_rate4,MATCH('Total Basket CMB_Sorghum'!$A20,Exch_regions1),MATCH('Total Basket CMB_Sorghum'!LN$1,exch_month7,0))</f>
        <v>120.79680693069307</v>
      </c>
      <c r="LP20" s="7">
        <v>3074554.1666666665</v>
      </c>
      <c r="LQ20" s="7">
        <f>LP20/INDEX(Exchange_rate5,MATCH('Total Basket CMB_Sorghum'!$A20,Exch_regions1),MATCH('Total Basket CMB_Sorghum'!LP$1,exch_month8,0))</f>
        <v>114.72217039800995</v>
      </c>
      <c r="LR20" s="7">
        <v>3063729.1666666665</v>
      </c>
      <c r="LS20" s="7">
        <f>LR20/INDEX(Exchange_rate6,MATCH('Total Basket CMB_Sorghum'!$A20,Exch_regions1),MATCH('Total Basket CMB_Sorghum'!LR$1,exch_month9,0))</f>
        <v>113.96530025170802</v>
      </c>
      <c r="LT20" s="7">
        <v>3154454.1666666665</v>
      </c>
      <c r="LU20" s="7">
        <f>LT20/INDEX(Exchange_rate7,MATCH('Total Basket CMB_Sorghum'!$A20,Exch_regions1),MATCH('Total Basket CMB_Sorghum'!LT$1,exch_month10,0))</f>
        <v>116.9037986411365</v>
      </c>
      <c r="LV20" s="7">
        <v>3217629.1666666665</v>
      </c>
      <c r="LW20" s="7">
        <f>LV20/INDEX(exchange_rates8,MATCH('Total Basket CMB_Sorghum'!$A20,Exch_regions1),MATCH('Total Basket CMB_Sorghum'!LV$1,exch_month11,0))</f>
        <v>118.84133579562942</v>
      </c>
      <c r="LX20" s="7">
        <v>3239416.6666666665</v>
      </c>
      <c r="LY20" s="7">
        <f>LX20/INDEX(exchange_rates9,MATCH('Total Basket CMB_Sorghum'!$A20,Exch_regions1),MATCH('Total Basket CMB_Sorghum'!LX$1,exch_month12,0))</f>
        <v>120.03767292490117</v>
      </c>
      <c r="LZ20" s="7">
        <v>3305729.6388888885</v>
      </c>
      <c r="MA20" s="7">
        <f>LZ20/INDEX(exchange_rates10,MATCH('Total Basket CMB_Sorghum'!$A20,Exch_regions1),MATCH('Total Basket CMB_Sorghum'!LZ$1,exch_month13,0))</f>
        <v>122.13286843185548</v>
      </c>
      <c r="MB20" s="7">
        <v>3345831.8333333335</v>
      </c>
      <c r="MC20" s="7">
        <f>MB20/INDEX(exchange_rates11,MATCH('Total Basket CMB_Sorghum'!$A20,Exch_regions1),MATCH('Total Basket CMB_Sorghum'!MB$1,exch_month14,0))</f>
        <v>122.99043645542322</v>
      </c>
      <c r="MD20" s="7">
        <v>3485933.3333333335</v>
      </c>
      <c r="ME20" s="7">
        <f>MD20/INDEX(exchange_rates12,MATCH('Total Basket CMB_Sorghum'!$A20,Exch_regions1),MATCH('Total Basket CMB_Sorghum'!MD$1,exch_month15,0))</f>
        <v>129.71719176383033</v>
      </c>
      <c r="MF20" s="7">
        <v>3359366.6666666665</v>
      </c>
      <c r="MG20" s="7">
        <f>MF20/INDEX(exchange_rates13,MATCH('Total Basket CMB_Sorghum'!$A20,Exch_regions1),MATCH('Total Basket CMB_Sorghum'!MF$1,exch_month16,0))</f>
        <v>124.65182436611008</v>
      </c>
      <c r="MH20" s="7">
        <v>3369408.3333333335</v>
      </c>
      <c r="MI20" s="7">
        <f>MH20/INDEX(exchange_rates14,MATCH('Total Basket CMB_Sorghum'!$A20,Exch_regions1),MATCH('Total Basket CMB_Sorghum'!MH$1,exch_month17,0))</f>
        <v>124.98578052550234</v>
      </c>
      <c r="MJ20" s="7">
        <v>3321728</v>
      </c>
      <c r="MK20" s="7">
        <f>MJ20/INDEX(exchange_rates15,MATCH('Total Basket CMB_Sorghum'!$A20,Exch_regions1),MATCH('Total Basket CMB_Sorghum'!MJ$1,exch_month18,0))</f>
        <v>122.9358993338268</v>
      </c>
      <c r="ML20" s="7">
        <v>3318916.6666666665</v>
      </c>
      <c r="MM20" s="7">
        <f>ML20/INDEX(exchange_rates16,MATCH('Total Basket CMB_Sorghum'!$A20,Exch_regions1),MATCH('Total Basket CMB_Sorghum'!ML$1,exch_month19,0))</f>
        <v>122.01899509803921</v>
      </c>
      <c r="MN20" s="7">
        <v>3216508.3333333335</v>
      </c>
      <c r="MO20" s="7">
        <f>MN20/INDEX(exchange_rates17,MATCH('Total Basket CMB_Sorghum'!$A20,Exch_regions1),MATCH('Total Basket CMB_Sorghum'!MN$1,exch_month20,0))</f>
        <v>117.82081807081808</v>
      </c>
      <c r="MP20" s="7">
        <v>3260119.6666666665</v>
      </c>
      <c r="MQ20" s="7">
        <f>MP20/INDEX(exchange_rates18,MATCH('Total Basket CMB_Sorghum'!$A20,Exch_regions1),MATCH('Total Basket CMB_Sorghum'!MP$1,exch_month21,0))</f>
        <v>119.27267073170732</v>
      </c>
      <c r="MR20" s="7">
        <v>3305317</v>
      </c>
      <c r="MS20" s="7">
        <f>MR20/INDEX(exchange_rates19,MATCH('Total Basket CMB_Sorghum'!$A20,Exch_regions1),MATCH('Total Basket CMB_Sorghum'!MR$1,exch_month22,0))</f>
        <v>121.2960366972477</v>
      </c>
      <c r="MT20" s="40">
        <f t="shared" si="106"/>
        <v>3036094.35</v>
      </c>
      <c r="MU20" s="40">
        <f t="shared" si="107"/>
        <v>116.19370070201175</v>
      </c>
    </row>
    <row r="21" spans="1:359" x14ac:dyDescent="0.25">
      <c r="IW21" s="33"/>
      <c r="IX21" s="33"/>
      <c r="IY21" s="33"/>
      <c r="IZ21" s="33"/>
      <c r="JA21" s="33"/>
      <c r="JB21" s="33"/>
      <c r="JC21" s="33"/>
      <c r="JD21" s="33"/>
      <c r="JE21" s="33"/>
      <c r="JF21" s="33"/>
      <c r="JG21" s="33"/>
      <c r="JH21" s="33"/>
      <c r="JI21" s="33"/>
      <c r="JJ21" s="33"/>
      <c r="JK21" s="33"/>
      <c r="JL21" s="33"/>
      <c r="JM21" s="33"/>
      <c r="JN21" s="33"/>
      <c r="JO21" s="33"/>
      <c r="JP21" s="33"/>
      <c r="JQ21" s="33"/>
      <c r="JR21" s="33"/>
      <c r="JS21" s="33"/>
      <c r="JT21" s="33"/>
      <c r="JU21" s="33"/>
      <c r="JV21" s="33"/>
      <c r="JW21" s="33"/>
      <c r="JX21" s="33"/>
      <c r="JY21" s="33"/>
      <c r="JZ21" s="33"/>
      <c r="KA21" s="33"/>
      <c r="KB21" s="33"/>
      <c r="KC21" s="33"/>
      <c r="KD21" s="33"/>
      <c r="KE21" s="33"/>
      <c r="KF21" s="33"/>
      <c r="KG21" s="33"/>
      <c r="KH21" s="33"/>
      <c r="KI21" s="33"/>
      <c r="KJ21" s="33"/>
      <c r="KK21" s="33"/>
      <c r="KL21" s="33"/>
      <c r="KM21" s="33"/>
      <c r="KN21" s="33"/>
      <c r="KO21" s="33"/>
      <c r="KP21" s="33"/>
      <c r="KQ21" s="33"/>
      <c r="KR21" s="33"/>
      <c r="KS21" s="33"/>
      <c r="KT21" s="33"/>
      <c r="KU21" s="33"/>
      <c r="KV21" s="33"/>
      <c r="KW21" s="33"/>
      <c r="KX21" s="33"/>
      <c r="KY21" s="33"/>
      <c r="KZ21" s="33"/>
      <c r="LA21" s="33"/>
      <c r="LB21" s="33"/>
      <c r="LC21" s="33"/>
      <c r="LD21" s="33"/>
      <c r="LE21" s="33"/>
      <c r="LF21" s="33"/>
      <c r="LG21" s="33"/>
      <c r="LH21" s="33"/>
      <c r="LI21" s="33"/>
      <c r="LJ21" s="33"/>
      <c r="LK21" s="33"/>
      <c r="LL21" s="33"/>
      <c r="LM21" s="33"/>
      <c r="LN21" s="33"/>
      <c r="LO21" s="33"/>
      <c r="LP21" s="33"/>
      <c r="LQ21" s="33"/>
      <c r="LR21" s="33"/>
      <c r="LS21" s="33"/>
      <c r="LT21" s="33"/>
      <c r="LU21" s="33"/>
      <c r="LV21" s="33"/>
      <c r="LW21" s="33"/>
      <c r="LX21" s="33"/>
      <c r="LY21" s="33"/>
      <c r="LZ21" s="33"/>
      <c r="MA21" s="33"/>
      <c r="MB21" s="33"/>
      <c r="MC21" s="33"/>
      <c r="MD21" s="33"/>
      <c r="ME21" s="33"/>
      <c r="MF21" s="33"/>
      <c r="MG21" s="33"/>
      <c r="MH21" s="33"/>
      <c r="MI21" s="33"/>
      <c r="MJ21" s="33"/>
      <c r="MK21" s="33"/>
      <c r="ML21" s="33"/>
      <c r="MM21" s="33"/>
      <c r="MN21" s="33"/>
      <c r="MO21" s="33"/>
      <c r="MP21" s="33"/>
      <c r="MQ21" s="33"/>
      <c r="MR21" s="33"/>
      <c r="MS21" s="33"/>
    </row>
    <row r="23" spans="1:359" x14ac:dyDescent="0.25"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</row>
    <row r="25" spans="1:359" x14ac:dyDescent="0.25"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Z25" s="6"/>
      <c r="EB25" s="6"/>
      <c r="ED25" s="6"/>
      <c r="EF25" s="6"/>
      <c r="EH25" s="6"/>
      <c r="EJ25" s="6"/>
    </row>
  </sheetData>
  <mergeCells count="180">
    <mergeCell ref="MR1:MS1"/>
    <mergeCell ref="MP1:MQ1"/>
    <mergeCell ref="ML1:MM1"/>
    <mergeCell ref="MH1:MI1"/>
    <mergeCell ref="MT1:MU1"/>
    <mergeCell ref="IT1:IU1"/>
    <mergeCell ref="IR1:IS1"/>
    <mergeCell ref="HJ1:HK1"/>
    <mergeCell ref="HF1:HG1"/>
    <mergeCell ref="IB1:IC1"/>
    <mergeCell ref="HX1:HY1"/>
    <mergeCell ref="HT1:HU1"/>
    <mergeCell ref="HR1:HS1"/>
    <mergeCell ref="HN1:HO1"/>
    <mergeCell ref="HL1:HM1"/>
    <mergeCell ref="HH1:HI1"/>
    <mergeCell ref="HZ1:IA1"/>
    <mergeCell ref="IN1:IO1"/>
    <mergeCell ref="IL1:IM1"/>
    <mergeCell ref="HP1:HQ1"/>
    <mergeCell ref="IH1:II1"/>
    <mergeCell ref="JN1:JO1"/>
    <mergeCell ref="JJ1:JK1"/>
    <mergeCell ref="JH1:JI1"/>
    <mergeCell ref="LZ1:MA1"/>
    <mergeCell ref="MF1:MG1"/>
    <mergeCell ref="B1:C1"/>
    <mergeCell ref="CR1:CS1"/>
    <mergeCell ref="AB1:AC1"/>
    <mergeCell ref="AR1:AS1"/>
    <mergeCell ref="D1:E1"/>
    <mergeCell ref="H1:I1"/>
    <mergeCell ref="F1:G1"/>
    <mergeCell ref="AZ1:BA1"/>
    <mergeCell ref="BB1:BC1"/>
    <mergeCell ref="BD1:BE1"/>
    <mergeCell ref="V1:W1"/>
    <mergeCell ref="BT1:BU1"/>
    <mergeCell ref="BP1:BQ1"/>
    <mergeCell ref="BZ1:CA1"/>
    <mergeCell ref="BR1:BS1"/>
    <mergeCell ref="BV1:BW1"/>
    <mergeCell ref="CL1:CM1"/>
    <mergeCell ref="CH1:CI1"/>
    <mergeCell ref="R1:S1"/>
    <mergeCell ref="X1:Y1"/>
    <mergeCell ref="AF1:AG1"/>
    <mergeCell ref="AX1:AY1"/>
    <mergeCell ref="AT1:AU1"/>
    <mergeCell ref="BH1:BI1"/>
    <mergeCell ref="CP1:CQ1"/>
    <mergeCell ref="J1:K1"/>
    <mergeCell ref="AH1:AI1"/>
    <mergeCell ref="AL1:AM1"/>
    <mergeCell ref="AN1:AO1"/>
    <mergeCell ref="BN1:BO1"/>
    <mergeCell ref="BL1:BM1"/>
    <mergeCell ref="N1:O1"/>
    <mergeCell ref="P1:Q1"/>
    <mergeCell ref="AP1:AQ1"/>
    <mergeCell ref="Z1:AA1"/>
    <mergeCell ref="BF1:BG1"/>
    <mergeCell ref="BJ1:BK1"/>
    <mergeCell ref="T1:U1"/>
    <mergeCell ref="L1:M1"/>
    <mergeCell ref="AV1:AW1"/>
    <mergeCell ref="AJ1:AK1"/>
    <mergeCell ref="AD1:AE1"/>
    <mergeCell ref="CB1:CC1"/>
    <mergeCell ref="CF1:CG1"/>
    <mergeCell ref="CD1:CE1"/>
    <mergeCell ref="CJ1:CK1"/>
    <mergeCell ref="CN1:CO1"/>
    <mergeCell ref="BX1:BY1"/>
    <mergeCell ref="FR1:FS1"/>
    <mergeCell ref="GN1:GO1"/>
    <mergeCell ref="CT1:CU1"/>
    <mergeCell ref="DF1:DG1"/>
    <mergeCell ref="EP1:EQ1"/>
    <mergeCell ref="EZ1:FA1"/>
    <mergeCell ref="FJ1:FK1"/>
    <mergeCell ref="CX1:CY1"/>
    <mergeCell ref="FB1:FC1"/>
    <mergeCell ref="DJ1:DK1"/>
    <mergeCell ref="DD1:DE1"/>
    <mergeCell ref="EL1:EM1"/>
    <mergeCell ref="EJ1:EK1"/>
    <mergeCell ref="DV1:DW1"/>
    <mergeCell ref="DT1:DU1"/>
    <mergeCell ref="EB1:EC1"/>
    <mergeCell ref="EH1:EI1"/>
    <mergeCell ref="DP1:DQ1"/>
    <mergeCell ref="DH1:DI1"/>
    <mergeCell ref="DL1:DM1"/>
    <mergeCell ref="DB1:DC1"/>
    <mergeCell ref="EF1:EG1"/>
    <mergeCell ref="EX1:EY1"/>
    <mergeCell ref="GR1:GS1"/>
    <mergeCell ref="GP1:GQ1"/>
    <mergeCell ref="GJ1:GK1"/>
    <mergeCell ref="DX1:DY1"/>
    <mergeCell ref="EN1:EO1"/>
    <mergeCell ref="FD1:FE1"/>
    <mergeCell ref="ET1:EU1"/>
    <mergeCell ref="ED1:EE1"/>
    <mergeCell ref="DZ1:EA1"/>
    <mergeCell ref="FH1:FI1"/>
    <mergeCell ref="FF1:FG1"/>
    <mergeCell ref="FN1:FO1"/>
    <mergeCell ref="ER1:ES1"/>
    <mergeCell ref="FL1:FM1"/>
    <mergeCell ref="EV1:EW1"/>
    <mergeCell ref="GB1:GC1"/>
    <mergeCell ref="FT1:FU1"/>
    <mergeCell ref="GF1:GG1"/>
    <mergeCell ref="GD1:GE1"/>
    <mergeCell ref="GH1:GI1"/>
    <mergeCell ref="FX1:FY1"/>
    <mergeCell ref="FZ1:GA1"/>
    <mergeCell ref="FV1:FW1"/>
    <mergeCell ref="GL1:GM1"/>
    <mergeCell ref="CV1:CW1"/>
    <mergeCell ref="CZ1:DA1"/>
    <mergeCell ref="DR1:DS1"/>
    <mergeCell ref="DN1:DO1"/>
    <mergeCell ref="FP1:FQ1"/>
    <mergeCell ref="JT1:JU1"/>
    <mergeCell ref="KR1:KS1"/>
    <mergeCell ref="KN1:KO1"/>
    <mergeCell ref="KL1:KM1"/>
    <mergeCell ref="KH1:KI1"/>
    <mergeCell ref="KB1:KC1"/>
    <mergeCell ref="JV1:JW1"/>
    <mergeCell ref="GV1:GW1"/>
    <mergeCell ref="GT1:GU1"/>
    <mergeCell ref="JR1:JS1"/>
    <mergeCell ref="JP1:JQ1"/>
    <mergeCell ref="JL1:JM1"/>
    <mergeCell ref="JF1:JG1"/>
    <mergeCell ref="JB1:JC1"/>
    <mergeCell ref="IV1:IW1"/>
    <mergeCell ref="GX1:GY1"/>
    <mergeCell ref="HD1:HE1"/>
    <mergeCell ref="HB1:HC1"/>
    <mergeCell ref="KT1:KU1"/>
    <mergeCell ref="KP1:KQ1"/>
    <mergeCell ref="KJ1:KK1"/>
    <mergeCell ref="KF1:KG1"/>
    <mergeCell ref="JZ1:KA1"/>
    <mergeCell ref="JX1:JY1"/>
    <mergeCell ref="KD1:KE1"/>
    <mergeCell ref="IJ1:IK1"/>
    <mergeCell ref="IZ1:JA1"/>
    <mergeCell ref="IP1:IQ1"/>
    <mergeCell ref="ID1:IE1"/>
    <mergeCell ref="HV1:HW1"/>
    <mergeCell ref="MN1:MO1"/>
    <mergeCell ref="MJ1:MK1"/>
    <mergeCell ref="A1:A2"/>
    <mergeCell ref="MD1:ME1"/>
    <mergeCell ref="LX1:LY1"/>
    <mergeCell ref="LR1:LS1"/>
    <mergeCell ref="LL1:LM1"/>
    <mergeCell ref="LP1:LQ1"/>
    <mergeCell ref="LJ1:LK1"/>
    <mergeCell ref="LH1:LI1"/>
    <mergeCell ref="LD1:LE1"/>
    <mergeCell ref="LB1:LC1"/>
    <mergeCell ref="MB1:MC1"/>
    <mergeCell ref="IX1:IY1"/>
    <mergeCell ref="LV1:LW1"/>
    <mergeCell ref="LT1:LU1"/>
    <mergeCell ref="LN1:LO1"/>
    <mergeCell ref="IF1:IG1"/>
    <mergeCell ref="LF1:LG1"/>
    <mergeCell ref="GZ1:HA1"/>
    <mergeCell ref="JD1:JE1"/>
    <mergeCell ref="KZ1:LA1"/>
    <mergeCell ref="KX1:KY1"/>
    <mergeCell ref="KV1:KW1"/>
  </mergeCells>
  <pageMargins left="0.7" right="0.7" top="0.75" bottom="0.75" header="0.3" footer="0.3"/>
  <pageSetup paperSize="9" scale="2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/>
  <dimension ref="A1:FW22"/>
  <sheetViews>
    <sheetView zoomScale="115" zoomScaleNormal="115" workbookViewId="0">
      <pane xSplit="1" ySplit="1" topLeftCell="FK2" activePane="bottomRight" state="frozen"/>
      <selection activeCell="FX6" sqref="FX6"/>
      <selection pane="topRight" activeCell="FX6" sqref="FX6"/>
      <selection pane="bottomLeft" activeCell="FX6" sqref="FX6"/>
      <selection pane="bottomRight" activeCell="FZ15" sqref="FZ15"/>
    </sheetView>
  </sheetViews>
  <sheetFormatPr defaultColWidth="9.1796875" defaultRowHeight="10.5" x14ac:dyDescent="0.25"/>
  <cols>
    <col min="1" max="1" width="16.81640625" style="9" customWidth="1"/>
    <col min="2" max="3" width="10.81640625" style="9" hidden="1" customWidth="1"/>
    <col min="4" max="9" width="9.1796875" style="9" hidden="1" customWidth="1"/>
    <col min="10" max="10" width="12.1796875" style="9" hidden="1" customWidth="1"/>
    <col min="11" max="11" width="9.1796875" style="9" hidden="1" customWidth="1"/>
    <col min="12" max="13" width="11.81640625" style="9" hidden="1" customWidth="1"/>
    <col min="14" max="14" width="10" style="9" hidden="1" customWidth="1"/>
    <col min="15" max="15" width="10.54296875" style="9" hidden="1" customWidth="1"/>
    <col min="16" max="21" width="9.1796875" style="9" hidden="1" customWidth="1"/>
    <col min="22" max="22" width="12.1796875" style="9" hidden="1" customWidth="1"/>
    <col min="23" max="23" width="9.1796875" style="9" hidden="1" customWidth="1"/>
    <col min="24" max="25" width="11.81640625" style="9" hidden="1" customWidth="1"/>
    <col min="26" max="26" width="10" style="9" hidden="1" customWidth="1"/>
    <col min="27" max="27" width="9.453125" style="9" hidden="1" customWidth="1"/>
    <col min="28" max="33" width="9.1796875" style="9" hidden="1" customWidth="1"/>
    <col min="34" max="34" width="12.1796875" style="9" hidden="1" customWidth="1"/>
    <col min="35" max="37" width="9.1796875" style="9" hidden="1" customWidth="1"/>
    <col min="38" max="38" width="10" style="9" hidden="1" customWidth="1"/>
    <col min="39" max="41" width="9.1796875" style="9" hidden="1" customWidth="1"/>
    <col min="42" max="42" width="10" style="9" hidden="1" customWidth="1"/>
    <col min="43" max="55" width="9.1796875" style="9" hidden="1" customWidth="1"/>
    <col min="56" max="60" width="9.1796875" style="9" customWidth="1"/>
    <col min="61" max="61" width="11.81640625" style="9" bestFit="1" customWidth="1"/>
    <col min="62" max="62" width="9.1796875" style="9" customWidth="1"/>
    <col min="63" max="63" width="10.54296875" style="9" bestFit="1" customWidth="1"/>
    <col min="64" max="69" width="9.1796875" style="9" customWidth="1"/>
    <col min="70" max="70" width="12.1796875" style="9" bestFit="1" customWidth="1"/>
    <col min="71" max="71" width="9.1796875" style="9" customWidth="1"/>
    <col min="72" max="73" width="11.81640625" style="9" bestFit="1" customWidth="1"/>
    <col min="74" max="74" width="9.1796875" style="9" customWidth="1"/>
    <col min="75" max="75" width="10.54296875" style="9" bestFit="1" customWidth="1"/>
    <col min="76" max="81" width="9.1796875" style="9" customWidth="1"/>
    <col min="82" max="82" width="12.1796875" style="9" bestFit="1" customWidth="1"/>
    <col min="83" max="83" width="9.1796875" style="9" customWidth="1"/>
    <col min="84" max="85" width="11.81640625" style="9" bestFit="1" customWidth="1"/>
    <col min="86" max="86" width="9.1796875" style="9" customWidth="1"/>
    <col min="87" max="87" width="10.54296875" style="9" bestFit="1" customWidth="1"/>
    <col min="88" max="93" width="9.1796875" style="9" customWidth="1"/>
    <col min="94" max="94" width="12.1796875" style="9" bestFit="1" customWidth="1"/>
    <col min="95" max="95" width="10.1796875" style="9" bestFit="1" customWidth="1"/>
    <col min="96" max="97" width="11.81640625" style="9" bestFit="1" customWidth="1"/>
    <col min="98" max="98" width="9.81640625" style="9" bestFit="1" customWidth="1"/>
    <col min="99" max="99" width="10.81640625" style="9" bestFit="1" customWidth="1"/>
    <col min="100" max="102" width="9.1796875" style="9" bestFit="1" customWidth="1"/>
    <col min="103" max="106" width="11" style="9" bestFit="1" customWidth="1"/>
    <col min="107" max="172" width="9.1796875" style="9"/>
    <col min="173" max="173" width="10.453125" style="9" bestFit="1" customWidth="1"/>
    <col min="174" max="16384" width="9.1796875" style="9"/>
  </cols>
  <sheetData>
    <row r="1" spans="1:179" ht="19.5" customHeight="1" x14ac:dyDescent="0.25">
      <c r="A1" s="26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  <c r="FW1" s="11">
        <v>45931</v>
      </c>
    </row>
    <row r="2" spans="1:179" x14ac:dyDescent="0.25">
      <c r="A2" s="14" t="s">
        <v>0</v>
      </c>
      <c r="B2" s="27">
        <f t="shared" ref="B2:K11" si="0">INDEX(Exch_Rate_Data,MATCH($A2,Exch_regions1,0),MATCH(B$1,Exch_months1,0))</f>
        <v>30966.666666666668</v>
      </c>
      <c r="C2" s="27">
        <f t="shared" si="0"/>
        <v>30700</v>
      </c>
      <c r="D2" s="27">
        <f t="shared" si="0"/>
        <v>30716.666666666668</v>
      </c>
      <c r="E2" s="27">
        <f t="shared" si="0"/>
        <v>31166.666666666668</v>
      </c>
      <c r="F2" s="27">
        <f t="shared" si="0"/>
        <v>31606.666666666668</v>
      </c>
      <c r="G2" s="27">
        <f t="shared" si="0"/>
        <v>32075</v>
      </c>
      <c r="H2" s="27">
        <f t="shared" si="0"/>
        <v>31650</v>
      </c>
      <c r="I2" s="27">
        <f t="shared" si="0"/>
        <v>31400</v>
      </c>
      <c r="J2" s="27">
        <f t="shared" si="0"/>
        <v>30958.333333333332</v>
      </c>
      <c r="K2" s="27">
        <f t="shared" si="0"/>
        <v>29583.333333333332</v>
      </c>
      <c r="L2" s="27">
        <f t="shared" ref="L2:U11" si="1">INDEX(Exch_Rate_Data,MATCH($A2,Exch_regions1,0),MATCH(L$1,Exch_months1,0))</f>
        <v>27216.666666666668</v>
      </c>
      <c r="M2" s="27">
        <f t="shared" si="1"/>
        <v>27025</v>
      </c>
      <c r="N2" s="27">
        <f t="shared" si="1"/>
        <v>26291.666666666668</v>
      </c>
      <c r="O2" s="27">
        <f t="shared" si="1"/>
        <v>24933.333333333332</v>
      </c>
      <c r="P2" s="27">
        <f t="shared" si="1"/>
        <v>23722.333333333332</v>
      </c>
      <c r="Q2" s="27">
        <f t="shared" si="1"/>
        <v>23908.333333333332</v>
      </c>
      <c r="R2" s="27">
        <f t="shared" si="1"/>
        <v>23933.333333333332</v>
      </c>
      <c r="S2" s="27">
        <f t="shared" si="1"/>
        <v>23033.333333333332</v>
      </c>
      <c r="T2" s="27">
        <f t="shared" si="1"/>
        <v>22333.333333333332</v>
      </c>
      <c r="U2" s="27">
        <f t="shared" si="1"/>
        <v>22166.666666666668</v>
      </c>
      <c r="V2" s="27">
        <f t="shared" ref="V2:AE11" si="2">INDEX(Exch_Rate_Data,MATCH($A2,Exch_regions1,0),MATCH(V$1,Exch_months1,0))</f>
        <v>22166.666666666668</v>
      </c>
      <c r="W2" s="27">
        <f t="shared" si="2"/>
        <v>22206.666666666668</v>
      </c>
      <c r="X2" s="27">
        <f t="shared" si="2"/>
        <v>22458.333333333332</v>
      </c>
      <c r="Y2" s="27">
        <f t="shared" si="2"/>
        <v>22506.666666666668</v>
      </c>
      <c r="Z2" s="27">
        <f t="shared" si="2"/>
        <v>21341.666666666668</v>
      </c>
      <c r="AA2" s="27">
        <f t="shared" si="2"/>
        <v>20850</v>
      </c>
      <c r="AB2" s="27">
        <f t="shared" si="2"/>
        <v>20008.333333333332</v>
      </c>
      <c r="AC2" s="27">
        <f t="shared" si="2"/>
        <v>19855.666666666668</v>
      </c>
      <c r="AD2" s="27">
        <f t="shared" si="2"/>
        <v>19958.333333333332</v>
      </c>
      <c r="AE2" s="27">
        <f t="shared" si="2"/>
        <v>20166.666666666668</v>
      </c>
      <c r="AF2" s="27">
        <f t="shared" ref="AF2:AO11" si="3">INDEX(Exch_Rate_Data,MATCH($A2,Exch_regions1,0),MATCH(AF$1,Exch_months1,0))</f>
        <v>20580</v>
      </c>
      <c r="AG2" s="27">
        <f t="shared" si="3"/>
        <v>20583.333333333332</v>
      </c>
      <c r="AH2" s="27">
        <f t="shared" si="3"/>
        <v>20500</v>
      </c>
      <c r="AI2" s="27">
        <f t="shared" si="3"/>
        <v>20500</v>
      </c>
      <c r="AJ2" s="27">
        <f t="shared" si="3"/>
        <v>20916.666666666668</v>
      </c>
      <c r="AK2" s="27">
        <f t="shared" si="3"/>
        <v>21133.333333333332</v>
      </c>
      <c r="AL2" s="27">
        <f t="shared" si="3"/>
        <v>20833.333333333332</v>
      </c>
      <c r="AM2" s="27">
        <f t="shared" si="3"/>
        <v>20416.666666666668</v>
      </c>
      <c r="AN2" s="27">
        <f t="shared" si="3"/>
        <v>20893.333333333332</v>
      </c>
      <c r="AO2" s="27">
        <f t="shared" si="3"/>
        <v>20466.666666666668</v>
      </c>
      <c r="AP2" s="27">
        <f t="shared" ref="AP2:AY11" si="4">INDEX(Exch_Rate_Data,MATCH($A2,Exch_regions1,0),MATCH(AP$1,Exch_months1,0))</f>
        <v>20650</v>
      </c>
      <c r="AQ2" s="27">
        <f t="shared" si="4"/>
        <v>21066.666666666668</v>
      </c>
      <c r="AR2" s="27">
        <f t="shared" si="4"/>
        <v>21133.333333333332</v>
      </c>
      <c r="AS2" s="27">
        <f t="shared" si="4"/>
        <v>21000</v>
      </c>
      <c r="AT2" s="27">
        <f t="shared" si="4"/>
        <v>21000</v>
      </c>
      <c r="AU2" s="27">
        <f t="shared" si="4"/>
        <v>20650</v>
      </c>
      <c r="AV2" s="27">
        <f t="shared" si="4"/>
        <v>21566.666666666668</v>
      </c>
      <c r="AW2" s="27">
        <f t="shared" si="4"/>
        <v>21466.666666666668</v>
      </c>
      <c r="AX2" s="27">
        <f t="shared" si="4"/>
        <v>21466.666666666668</v>
      </c>
      <c r="AY2" s="27">
        <f t="shared" si="4"/>
        <v>21466.666666666668</v>
      </c>
      <c r="AZ2" s="27">
        <f t="shared" ref="AZ2:BI11" si="5">INDEX(Exch_Rate_Data,MATCH($A2,Exch_regions1,0),MATCH(AZ$1,Exch_months1,0))</f>
        <v>21580</v>
      </c>
      <c r="BA2" s="27">
        <f t="shared" si="5"/>
        <v>21600</v>
      </c>
      <c r="BB2" s="27">
        <f t="shared" si="5"/>
        <v>21975</v>
      </c>
      <c r="BC2" s="27">
        <f t="shared" si="5"/>
        <v>22166.666666666668</v>
      </c>
      <c r="BD2" s="27">
        <f t="shared" si="5"/>
        <v>21933.333333333332</v>
      </c>
      <c r="BE2" s="27">
        <f t="shared" si="5"/>
        <v>21833.333333333332</v>
      </c>
      <c r="BF2" s="27">
        <f t="shared" si="5"/>
        <v>22250</v>
      </c>
      <c r="BG2" s="27">
        <f t="shared" si="5"/>
        <v>22458.333333333332</v>
      </c>
      <c r="BH2" s="27">
        <f t="shared" si="5"/>
        <v>22000</v>
      </c>
      <c r="BI2" s="27">
        <f t="shared" si="5"/>
        <v>23000</v>
      </c>
      <c r="BJ2" s="27">
        <f t="shared" ref="BJ2:BS11" si="6">INDEX(Exch_Rate_Data,MATCH($A2,Exch_regions1,0),MATCH(BJ$1,Exch_months1,0))</f>
        <v>23166.666666666668</v>
      </c>
      <c r="BK2" s="27">
        <f t="shared" si="6"/>
        <v>23200</v>
      </c>
      <c r="BL2" s="27">
        <f t="shared" si="6"/>
        <v>23333.333333333332</v>
      </c>
      <c r="BM2" s="27">
        <f t="shared" si="6"/>
        <v>23666.666666666668</v>
      </c>
      <c r="BN2" s="27">
        <f t="shared" si="6"/>
        <v>23966.666666666668</v>
      </c>
      <c r="BO2" s="27">
        <f t="shared" si="6"/>
        <v>24433.333333333332</v>
      </c>
      <c r="BP2" s="27">
        <f t="shared" si="6"/>
        <v>25291.666666666668</v>
      </c>
      <c r="BQ2" s="27">
        <f t="shared" si="6"/>
        <v>24591.666666666668</v>
      </c>
      <c r="BR2" s="27">
        <f t="shared" si="6"/>
        <v>25166.666666666668</v>
      </c>
      <c r="BS2" s="27">
        <f t="shared" si="6"/>
        <v>25500</v>
      </c>
      <c r="BT2" s="27">
        <f t="shared" ref="BT2:CC11" si="7">INDEX(Exch_Rate_Data,MATCH($A2,Exch_regions1,0),MATCH(BT$1,Exch_months1,0))</f>
        <v>25500</v>
      </c>
      <c r="BU2" s="27">
        <f t="shared" si="7"/>
        <v>25500</v>
      </c>
      <c r="BV2" s="27">
        <f t="shared" si="7"/>
        <v>25833.333333333332</v>
      </c>
      <c r="BW2" s="27">
        <f t="shared" si="7"/>
        <v>25166.666666666668</v>
      </c>
      <c r="BX2" s="27">
        <f t="shared" si="7"/>
        <v>25000</v>
      </c>
      <c r="BY2" s="27">
        <f t="shared" si="7"/>
        <v>25666.666666666668</v>
      </c>
      <c r="BZ2" s="27">
        <f t="shared" si="7"/>
        <v>26666.666666666668</v>
      </c>
      <c r="CA2" s="27">
        <f t="shared" si="7"/>
        <v>26166.666666666668</v>
      </c>
      <c r="CB2" s="27">
        <f t="shared" si="7"/>
        <v>25833.333333333332</v>
      </c>
      <c r="CC2" s="27">
        <f t="shared" si="7"/>
        <v>26000</v>
      </c>
      <c r="CD2" s="27">
        <f t="shared" ref="CD2:CM11" si="8">INDEX(Exch_Rate_Data,MATCH($A2,Exch_regions1,0),MATCH(CD$1,Exch_months1,0))</f>
        <v>24875</v>
      </c>
      <c r="CE2" s="27">
        <f t="shared" si="8"/>
        <v>24666.666666666668</v>
      </c>
      <c r="CF2" s="27">
        <f t="shared" si="8"/>
        <v>23500</v>
      </c>
      <c r="CG2" s="27">
        <f t="shared" si="8"/>
        <v>23500</v>
      </c>
      <c r="CH2" s="27">
        <f t="shared" si="8"/>
        <v>22500</v>
      </c>
      <c r="CI2" s="27">
        <f t="shared" si="8"/>
        <v>24000</v>
      </c>
      <c r="CJ2" s="27">
        <f t="shared" si="8"/>
        <v>22500</v>
      </c>
      <c r="CK2" s="27">
        <f t="shared" si="8"/>
        <v>22500</v>
      </c>
      <c r="CL2" s="27">
        <f t="shared" si="8"/>
        <v>22500</v>
      </c>
      <c r="CM2" s="27">
        <f t="shared" si="8"/>
        <v>22500</v>
      </c>
      <c r="CN2" s="27">
        <f t="shared" ref="CN2:DH17" si="9">INDEX(Exch_Rate_Data,MATCH($A2,Exch_regions1,0),MATCH(CN$1,Exch_months1,0))</f>
        <v>23000</v>
      </c>
      <c r="CO2" s="27">
        <f t="shared" si="9"/>
        <v>23000</v>
      </c>
      <c r="CP2" s="27">
        <f t="shared" si="9"/>
        <v>23187.5</v>
      </c>
      <c r="CQ2" s="27">
        <f t="shared" si="9"/>
        <v>23187.5</v>
      </c>
      <c r="CR2" s="27">
        <f t="shared" si="9"/>
        <v>23187.5</v>
      </c>
      <c r="CS2" s="27">
        <f t="shared" si="9"/>
        <v>23000</v>
      </c>
      <c r="CT2" s="27">
        <f t="shared" si="9"/>
        <v>22000</v>
      </c>
      <c r="CU2" s="27">
        <f t="shared" si="9"/>
        <v>22000</v>
      </c>
      <c r="CV2" s="27">
        <f t="shared" si="9"/>
        <v>22000</v>
      </c>
      <c r="CW2" s="27">
        <f t="shared" si="9"/>
        <v>22000</v>
      </c>
      <c r="CX2" s="27">
        <f t="shared" si="9"/>
        <v>22000</v>
      </c>
      <c r="CY2" s="27">
        <f t="shared" si="9"/>
        <v>22000</v>
      </c>
      <c r="CZ2" s="27">
        <f>INDEX(Exch_Rate_Data,MATCH($A2,Exch_regions1,0),MATCH(CZ$1,Exch_months1,0))</f>
        <v>22000</v>
      </c>
      <c r="DA2" s="27">
        <f>INDEX(Exch_Rate_Data,MATCH($A2,Exch_regions1,0),MATCH(DA$1,Exch_months1,0))</f>
        <v>22000</v>
      </c>
      <c r="DB2" s="27">
        <f t="shared" si="9"/>
        <v>22500</v>
      </c>
      <c r="DC2" s="27">
        <f t="shared" si="9"/>
        <v>22500</v>
      </c>
      <c r="DD2" s="27">
        <f t="shared" si="9"/>
        <v>22500</v>
      </c>
      <c r="DE2" s="27">
        <f t="shared" si="9"/>
        <v>22500</v>
      </c>
      <c r="DF2" s="27">
        <f t="shared" si="9"/>
        <v>22500</v>
      </c>
      <c r="DG2" s="27">
        <f t="shared" si="9"/>
        <v>22500</v>
      </c>
      <c r="DH2" s="27">
        <f t="shared" si="9"/>
        <v>22500</v>
      </c>
      <c r="DI2" s="27">
        <f t="shared" ref="DI2:EA17" si="10">INDEX(Exch_Rate_Data,MATCH($A2,Exch_regions1,0),MATCH(DI$1,Exch_months1,0))</f>
        <v>22750</v>
      </c>
      <c r="DJ2" s="27">
        <f t="shared" si="10"/>
        <v>22625</v>
      </c>
      <c r="DK2" s="27">
        <f t="shared" si="10"/>
        <v>22500</v>
      </c>
      <c r="DL2" s="27">
        <f t="shared" si="10"/>
        <v>22500</v>
      </c>
      <c r="DM2" s="27">
        <f t="shared" si="10"/>
        <v>22500</v>
      </c>
      <c r="DN2" s="27">
        <f t="shared" si="10"/>
        <v>22500</v>
      </c>
      <c r="DO2" s="27">
        <f t="shared" si="10"/>
        <v>22500</v>
      </c>
      <c r="DP2" s="27">
        <f t="shared" si="10"/>
        <v>22500</v>
      </c>
      <c r="DQ2" s="27">
        <f t="shared" si="10"/>
        <v>22500</v>
      </c>
      <c r="DR2" s="27">
        <f t="shared" si="10"/>
        <v>22750</v>
      </c>
      <c r="DS2" s="27">
        <f t="shared" si="10"/>
        <v>25333.333333333332</v>
      </c>
      <c r="DT2" s="27">
        <f t="shared" si="10"/>
        <v>25866.666666666668</v>
      </c>
      <c r="DU2" s="27">
        <f t="shared" si="10"/>
        <v>26000</v>
      </c>
      <c r="DV2" s="27">
        <f t="shared" si="10"/>
        <v>25866.666666666668</v>
      </c>
      <c r="DW2" s="27">
        <f t="shared" si="10"/>
        <v>25833.333333333332</v>
      </c>
      <c r="DX2" s="27">
        <f t="shared" si="10"/>
        <v>26000</v>
      </c>
      <c r="DY2" s="27">
        <f t="shared" si="10"/>
        <v>26000</v>
      </c>
      <c r="DZ2" s="27">
        <f t="shared" si="10"/>
        <v>26000</v>
      </c>
      <c r="EA2" s="27">
        <f t="shared" si="10"/>
        <v>26000</v>
      </c>
      <c r="EB2" s="27">
        <f t="shared" ref="EB2:FD17" si="11">INDEX(Exch_Rate_Data,MATCH($A2,Exch_regions1,0),MATCH(EB$1,Exch_months1,0))</f>
        <v>26000</v>
      </c>
      <c r="EC2" s="27">
        <f t="shared" si="11"/>
        <v>26166</v>
      </c>
      <c r="ED2" s="27">
        <f t="shared" si="11"/>
        <v>26000</v>
      </c>
      <c r="EE2" s="27">
        <f t="shared" si="11"/>
        <v>26125</v>
      </c>
      <c r="EF2" s="27">
        <f t="shared" si="11"/>
        <v>26000</v>
      </c>
      <c r="EG2" s="27">
        <f t="shared" si="11"/>
        <v>26000</v>
      </c>
      <c r="EH2" s="27">
        <f t="shared" si="11"/>
        <v>26000</v>
      </c>
      <c r="EI2" s="27">
        <f t="shared" si="11"/>
        <v>26000</v>
      </c>
      <c r="EJ2" s="27">
        <f t="shared" si="11"/>
        <v>26000</v>
      </c>
      <c r="EK2" s="27">
        <f t="shared" si="11"/>
        <v>26000</v>
      </c>
      <c r="EL2" s="27">
        <f t="shared" si="11"/>
        <v>26166.666666666668</v>
      </c>
      <c r="EM2" s="27">
        <f t="shared" si="11"/>
        <v>26166.666666666668</v>
      </c>
      <c r="EN2" s="27">
        <f t="shared" si="11"/>
        <v>26000</v>
      </c>
      <c r="EO2" s="27">
        <f t="shared" si="11"/>
        <v>26000</v>
      </c>
      <c r="EP2" s="27">
        <f t="shared" si="11"/>
        <v>26000</v>
      </c>
      <c r="EQ2" s="27">
        <f t="shared" si="11"/>
        <v>26333</v>
      </c>
      <c r="ER2" s="27">
        <f t="shared" si="11"/>
        <v>26500</v>
      </c>
      <c r="ES2" s="27">
        <f t="shared" si="11"/>
        <v>26166</v>
      </c>
      <c r="ET2" s="27">
        <f t="shared" si="11"/>
        <v>26333</v>
      </c>
      <c r="EU2" s="27">
        <f t="shared" si="11"/>
        <v>26250</v>
      </c>
      <c r="EV2" s="27">
        <f t="shared" si="11"/>
        <v>26000</v>
      </c>
      <c r="EW2" s="27">
        <f t="shared" si="11"/>
        <v>26000</v>
      </c>
      <c r="EX2" s="27">
        <f t="shared" si="11"/>
        <v>26333</v>
      </c>
      <c r="EY2" s="27">
        <f t="shared" si="11"/>
        <v>26333</v>
      </c>
      <c r="EZ2" s="27">
        <f t="shared" si="11"/>
        <v>26000</v>
      </c>
      <c r="FA2" s="27">
        <f t="shared" si="11"/>
        <v>26333</v>
      </c>
      <c r="FB2" s="27">
        <f t="shared" si="11"/>
        <v>26266</v>
      </c>
      <c r="FC2" s="27">
        <f t="shared" si="11"/>
        <v>26000</v>
      </c>
      <c r="FD2" s="27">
        <f t="shared" si="11"/>
        <v>26000</v>
      </c>
      <c r="FE2" s="27">
        <f>INDEX(Exch_Rate_Data1,MATCH(Exch_Rate!A2,Exch_regions1,0),MATCH(Exch_Rate!FE$1,exch_month4,0))</f>
        <v>26000</v>
      </c>
      <c r="FF2" s="31">
        <f>INDEX(exch_Rate_Data2,MATCH(Exch_Rate!A2,Exch_regions1,0),MATCH(Exch_Rate!FF$1,exch_month5,0))</f>
        <v>26000</v>
      </c>
      <c r="FG2" s="31">
        <f>INDEX(exch_Rate_Data3,MATCH(Exch_Rate!A2,Exch_regions1,0),MATCH(Exch_Rate!FG$1,exch_month6,0))</f>
        <v>26000</v>
      </c>
      <c r="FH2" s="31">
        <f>INDEX(Exchange_rate4,MATCH(Exch_Rate!A2,Exch_regions1,0),MATCH(Exch_Rate!FH$1,exch_month7,0))</f>
        <v>26000</v>
      </c>
      <c r="FI2" s="31">
        <f>INDEX(Exchange_rate5,MATCH(Exch_Rate!A2,Exch_regions1,0),MATCH(Exch_Rate!FI$1,exch_month8,0))</f>
        <v>26000</v>
      </c>
      <c r="FJ2" s="31">
        <f>INDEX(Exchange_rate6,MATCH(Exch_Rate!A2,Exch_regions1,0),MATCH(Exch_Rate!FJ$1,exch_month9,0))</f>
        <v>26000</v>
      </c>
      <c r="FK2" s="43">
        <f>INDEX(Exchange_rate7,MATCH(Exch_Rate!A2,Exch_regions1,0),MATCH(Exch_Rate!FK$1,exch_month10,0))</f>
        <v>26000</v>
      </c>
      <c r="FL2" s="43">
        <f>INDEX(exchange_rates8,MATCH(Exch_Rate!A2,Exch_regions1,0),MATCH(Exch_Rate!FL$1,exch_month11,0))</f>
        <v>26000</v>
      </c>
      <c r="FM2" s="43">
        <f>INDEX(exchange_rates9,MATCH(Exch_Rate!A2,Exch_regions1,0),MATCH(Exch_Rate!FM$1,exch_month12,0))</f>
        <v>26000</v>
      </c>
      <c r="FN2" s="43">
        <f>INDEX(exchange_rates10,MATCH(Exch_Rate!A2,Exch_regions1,0),MATCH(Exch_Rate!FN$1,exch_month13,0))</f>
        <v>26000</v>
      </c>
      <c r="FO2" s="43">
        <f>INDEX(exchange_rates11,MATCH(Exch_Rate!A2,Exch_regions1,0),MATCH(Exch_Rate!FO$1,exch_month14,0))</f>
        <v>26000</v>
      </c>
      <c r="FP2" s="43">
        <f>INDEX(exchange_rates12,MATCH(Exch_Rate!A2,Exch_regions1,0),MATCH(Exch_Rate!FP$1,exch_month15,0))</f>
        <v>26000</v>
      </c>
      <c r="FQ2" s="43">
        <f>INDEX(exchange_rates13,MATCH(Exch_Rate!A2,Exch_regions1,0),MATCH(Exch_Rate!FQ$1,exch_month16,0))</f>
        <v>26000</v>
      </c>
      <c r="FR2" s="43">
        <f>INDEX(exchange_rates14,MATCH(Exch_Rate!A2,Exch_regions1,0),MATCH(Exch_Rate!FR$1,exch_month17,0))</f>
        <v>26000</v>
      </c>
      <c r="FS2" s="43">
        <f>INDEX(exchange_rates15,MATCH(Exch_Rate!A2,Exch_regions1,0),MATCH(Exch_Rate!FS$1,exch_month18,0))</f>
        <v>26000</v>
      </c>
      <c r="FT2" s="43">
        <f>INDEX(exchange_rates16,MATCH(Exch_Rate!A2,Exch_regions1,0),MATCH(Exch_Rate!FT$1,exch_month19,0))</f>
        <v>26000</v>
      </c>
      <c r="FU2" s="43">
        <f>INDEX(exchange_rates17,MATCH(Exch_Rate!A2,Exch_regions1,0),MATCH(Exch_Rate!FU$1,exch_month20,0))</f>
        <v>26000</v>
      </c>
      <c r="FV2" s="43">
        <f>INDEX(exchange_rates18,MATCH(Exch_Rate!A2,Exch_regions1,0),MATCH(Exch_Rate!FV$1,exch_month21,0))</f>
        <v>26000</v>
      </c>
      <c r="FW2" s="43">
        <f>INDEX(exchange_rates19,MATCH(Exch_Rate!A2,Exch_regions1,0),MATCH(Exch_Rate!FW$1,exch_month22,0))</f>
        <v>26000</v>
      </c>
    </row>
    <row r="3" spans="1:179" x14ac:dyDescent="0.25">
      <c r="A3" s="14" t="s">
        <v>1</v>
      </c>
      <c r="B3" s="27">
        <f t="shared" si="0"/>
        <v>30670</v>
      </c>
      <c r="C3" s="27">
        <f t="shared" si="0"/>
        <v>30887.5</v>
      </c>
      <c r="D3" s="27">
        <f t="shared" si="0"/>
        <v>30475</v>
      </c>
      <c r="E3" s="27">
        <f t="shared" si="0"/>
        <v>31087.5</v>
      </c>
      <c r="F3" s="27">
        <f t="shared" si="0"/>
        <v>31990</v>
      </c>
      <c r="G3" s="27">
        <f t="shared" si="0"/>
        <v>32375</v>
      </c>
      <c r="H3" s="27">
        <f t="shared" si="0"/>
        <v>32250</v>
      </c>
      <c r="I3" s="27">
        <f t="shared" si="0"/>
        <v>31940</v>
      </c>
      <c r="J3" s="27">
        <f t="shared" si="0"/>
        <v>30497.5</v>
      </c>
      <c r="K3" s="27">
        <f t="shared" si="0"/>
        <v>29925</v>
      </c>
      <c r="L3" s="27">
        <f t="shared" si="1"/>
        <v>28797.5</v>
      </c>
      <c r="M3" s="27">
        <f t="shared" si="1"/>
        <v>27037.5</v>
      </c>
      <c r="N3" s="27">
        <f t="shared" si="1"/>
        <v>26525</v>
      </c>
      <c r="O3" s="27">
        <f t="shared" si="1"/>
        <v>25270</v>
      </c>
      <c r="P3" s="27">
        <f t="shared" si="1"/>
        <v>24862.5</v>
      </c>
      <c r="Q3" s="27">
        <f t="shared" si="1"/>
        <v>23725</v>
      </c>
      <c r="R3" s="27">
        <f t="shared" si="1"/>
        <v>23600</v>
      </c>
      <c r="S3" s="27">
        <f t="shared" si="1"/>
        <v>23550</v>
      </c>
      <c r="T3" s="27">
        <f t="shared" si="1"/>
        <v>22275</v>
      </c>
      <c r="U3" s="27">
        <f t="shared" si="1"/>
        <v>21794</v>
      </c>
      <c r="V3" s="27">
        <f t="shared" si="2"/>
        <v>21800</v>
      </c>
      <c r="W3" s="27">
        <f t="shared" si="2"/>
        <v>22240</v>
      </c>
      <c r="X3" s="27">
        <f t="shared" si="2"/>
        <v>22325</v>
      </c>
      <c r="Y3" s="27">
        <f t="shared" si="2"/>
        <v>22130</v>
      </c>
      <c r="Z3" s="27">
        <f t="shared" si="2"/>
        <v>22150</v>
      </c>
      <c r="AA3" s="27">
        <f t="shared" si="2"/>
        <v>20844</v>
      </c>
      <c r="AB3" s="27">
        <f t="shared" si="2"/>
        <v>20225</v>
      </c>
      <c r="AC3" s="27">
        <f t="shared" si="2"/>
        <v>20510</v>
      </c>
      <c r="AD3" s="27">
        <f t="shared" si="2"/>
        <v>21425</v>
      </c>
      <c r="AE3" s="27">
        <f t="shared" si="2"/>
        <v>21712.5</v>
      </c>
      <c r="AF3" s="27">
        <f t="shared" si="3"/>
        <v>21712.5</v>
      </c>
      <c r="AG3" s="27">
        <f t="shared" si="3"/>
        <v>20262.5</v>
      </c>
      <c r="AH3" s="27">
        <f t="shared" si="3"/>
        <v>20225</v>
      </c>
      <c r="AI3" s="27">
        <f t="shared" si="3"/>
        <v>20362.5</v>
      </c>
      <c r="AJ3" s="27">
        <f t="shared" si="3"/>
        <v>20950</v>
      </c>
      <c r="AK3" s="27">
        <f t="shared" si="3"/>
        <v>21300</v>
      </c>
      <c r="AL3" s="27">
        <f t="shared" si="3"/>
        <v>21087.5</v>
      </c>
      <c r="AM3" s="27">
        <f t="shared" si="3"/>
        <v>21000</v>
      </c>
      <c r="AN3" s="27">
        <f t="shared" si="3"/>
        <v>20480</v>
      </c>
      <c r="AO3" s="27">
        <f t="shared" si="3"/>
        <v>21000</v>
      </c>
      <c r="AP3" s="27">
        <f t="shared" si="4"/>
        <v>21000</v>
      </c>
      <c r="AQ3" s="27">
        <f t="shared" si="4"/>
        <v>21000</v>
      </c>
      <c r="AR3" s="27">
        <f t="shared" si="4"/>
        <v>21000</v>
      </c>
      <c r="AS3" s="27">
        <f t="shared" si="4"/>
        <v>20500</v>
      </c>
      <c r="AT3" s="27">
        <f t="shared" si="4"/>
        <v>20500</v>
      </c>
      <c r="AU3" s="27">
        <f t="shared" si="4"/>
        <v>21250</v>
      </c>
      <c r="AV3" s="27">
        <f t="shared" si="4"/>
        <v>21400</v>
      </c>
      <c r="AW3" s="27">
        <f t="shared" si="4"/>
        <v>21592</v>
      </c>
      <c r="AX3" s="27">
        <f t="shared" si="4"/>
        <v>21312.5</v>
      </c>
      <c r="AY3" s="27">
        <f t="shared" si="4"/>
        <v>21574</v>
      </c>
      <c r="AZ3" s="27">
        <f t="shared" si="5"/>
        <v>22020</v>
      </c>
      <c r="BA3" s="27">
        <f t="shared" si="5"/>
        <v>22000</v>
      </c>
      <c r="BB3" s="27">
        <f t="shared" si="5"/>
        <v>22000</v>
      </c>
      <c r="BC3" s="27">
        <f t="shared" si="5"/>
        <v>22100</v>
      </c>
      <c r="BD3" s="27">
        <f t="shared" si="5"/>
        <v>22075</v>
      </c>
      <c r="BE3" s="27">
        <f t="shared" si="5"/>
        <v>22300</v>
      </c>
      <c r="BF3" s="27">
        <f t="shared" si="5"/>
        <v>22137.5</v>
      </c>
      <c r="BG3" s="27">
        <f t="shared" si="5"/>
        <v>22212.5</v>
      </c>
      <c r="BH3" s="27">
        <f t="shared" si="5"/>
        <v>22750</v>
      </c>
      <c r="BI3" s="27">
        <f t="shared" si="5"/>
        <v>23250</v>
      </c>
      <c r="BJ3" s="27">
        <f t="shared" si="6"/>
        <v>23312.5</v>
      </c>
      <c r="BK3" s="27">
        <f t="shared" si="6"/>
        <v>24000</v>
      </c>
      <c r="BL3" s="27">
        <f t="shared" si="6"/>
        <v>24250</v>
      </c>
      <c r="BM3" s="27">
        <f t="shared" si="6"/>
        <v>24250</v>
      </c>
      <c r="BN3" s="27">
        <f t="shared" si="6"/>
        <v>24750</v>
      </c>
      <c r="BO3" s="27">
        <f t="shared" si="6"/>
        <v>25000</v>
      </c>
      <c r="BP3" s="27">
        <f t="shared" si="6"/>
        <v>25500</v>
      </c>
      <c r="BQ3" s="27">
        <f t="shared" si="6"/>
        <v>25500</v>
      </c>
      <c r="BR3" s="27">
        <f t="shared" si="6"/>
        <v>25500</v>
      </c>
      <c r="BS3" s="27">
        <f t="shared" si="6"/>
        <v>26000</v>
      </c>
      <c r="BT3" s="27">
        <f t="shared" si="7"/>
        <v>27275</v>
      </c>
      <c r="BU3" s="27">
        <f t="shared" si="7"/>
        <v>26550</v>
      </c>
      <c r="BV3" s="27">
        <f t="shared" si="7"/>
        <v>27500</v>
      </c>
      <c r="BW3" s="27">
        <f t="shared" si="7"/>
        <v>27000</v>
      </c>
      <c r="BX3" s="27">
        <f t="shared" si="7"/>
        <v>27500</v>
      </c>
      <c r="BY3" s="27">
        <f t="shared" si="7"/>
        <v>27500</v>
      </c>
      <c r="BZ3" s="27">
        <f t="shared" si="7"/>
        <v>28250</v>
      </c>
      <c r="CA3" s="27">
        <f t="shared" si="7"/>
        <v>28750</v>
      </c>
      <c r="CB3" s="27">
        <f t="shared" si="7"/>
        <v>25750</v>
      </c>
      <c r="CC3" s="27">
        <f t="shared" si="7"/>
        <v>28150</v>
      </c>
      <c r="CD3" s="27">
        <f t="shared" si="8"/>
        <v>24812.5</v>
      </c>
      <c r="CE3" s="27">
        <f t="shared" si="8"/>
        <v>25000</v>
      </c>
      <c r="CF3" s="27">
        <f t="shared" si="8"/>
        <v>25000</v>
      </c>
      <c r="CG3" s="27">
        <f t="shared" si="8"/>
        <v>25000</v>
      </c>
      <c r="CH3" s="27">
        <f t="shared" si="8"/>
        <v>26000</v>
      </c>
      <c r="CI3" s="27">
        <f t="shared" si="8"/>
        <v>26000</v>
      </c>
      <c r="CJ3" s="27">
        <f t="shared" si="8"/>
        <v>25750</v>
      </c>
      <c r="CK3" s="27">
        <f t="shared" si="8"/>
        <v>26000</v>
      </c>
      <c r="CL3" s="27">
        <f t="shared" si="8"/>
        <v>26500</v>
      </c>
      <c r="CM3" s="27">
        <f t="shared" si="8"/>
        <v>26500</v>
      </c>
      <c r="CN3" s="27">
        <f t="shared" si="9"/>
        <v>28500</v>
      </c>
      <c r="CO3" s="27">
        <f t="shared" si="9"/>
        <v>28500</v>
      </c>
      <c r="CP3" s="27">
        <f t="shared" si="9"/>
        <v>28750</v>
      </c>
      <c r="CQ3" s="27">
        <f t="shared" si="9"/>
        <v>28500</v>
      </c>
      <c r="CR3" s="27">
        <f t="shared" si="9"/>
        <v>29250</v>
      </c>
      <c r="CS3" s="27">
        <f t="shared" si="9"/>
        <v>29250</v>
      </c>
      <c r="CT3" s="27">
        <f t="shared" si="9"/>
        <v>28250</v>
      </c>
      <c r="CU3" s="27">
        <f t="shared" si="9"/>
        <v>28500</v>
      </c>
      <c r="CV3" s="27">
        <f t="shared" si="9"/>
        <v>28500</v>
      </c>
      <c r="CW3" s="27">
        <f t="shared" si="9"/>
        <v>28500</v>
      </c>
      <c r="CX3" s="27">
        <f t="shared" si="9"/>
        <v>28750</v>
      </c>
      <c r="CY3" s="27">
        <f t="shared" si="9"/>
        <v>29000</v>
      </c>
      <c r="CZ3" s="27">
        <f t="shared" si="9"/>
        <v>29000</v>
      </c>
      <c r="DA3" s="27">
        <f t="shared" si="9"/>
        <v>29500</v>
      </c>
      <c r="DB3" s="27">
        <f t="shared" si="9"/>
        <v>29000</v>
      </c>
      <c r="DC3" s="27">
        <f t="shared" si="9"/>
        <v>29500</v>
      </c>
      <c r="DD3" s="27">
        <f t="shared" si="9"/>
        <v>29500</v>
      </c>
      <c r="DE3" s="27">
        <f t="shared" si="9"/>
        <v>30000</v>
      </c>
      <c r="DF3" s="27">
        <f t="shared" si="9"/>
        <v>30000</v>
      </c>
      <c r="DG3" s="27">
        <f t="shared" si="9"/>
        <v>30000</v>
      </c>
      <c r="DH3" s="27">
        <f t="shared" si="9"/>
        <v>31000</v>
      </c>
      <c r="DI3" s="27">
        <f t="shared" si="10"/>
        <v>31375</v>
      </c>
      <c r="DJ3" s="27">
        <f t="shared" si="10"/>
        <v>31875</v>
      </c>
      <c r="DK3" s="27">
        <f t="shared" si="10"/>
        <v>32130</v>
      </c>
      <c r="DL3" s="27">
        <f t="shared" si="10"/>
        <v>32400</v>
      </c>
      <c r="DM3" s="27">
        <f t="shared" si="10"/>
        <v>31930</v>
      </c>
      <c r="DN3" s="27">
        <f t="shared" si="10"/>
        <v>32125</v>
      </c>
      <c r="DO3" s="27">
        <f t="shared" si="10"/>
        <v>32750</v>
      </c>
      <c r="DP3" s="27">
        <f t="shared" si="10"/>
        <v>33000</v>
      </c>
      <c r="DQ3" s="27">
        <f t="shared" si="10"/>
        <v>34875</v>
      </c>
      <c r="DR3" s="27">
        <f t="shared" si="10"/>
        <v>36375</v>
      </c>
      <c r="DS3" s="27">
        <f t="shared" si="10"/>
        <v>34000</v>
      </c>
      <c r="DT3" s="27">
        <f t="shared" si="10"/>
        <v>33000</v>
      </c>
      <c r="DU3" s="27">
        <f t="shared" si="10"/>
        <v>33000</v>
      </c>
      <c r="DV3" s="27">
        <f t="shared" si="10"/>
        <v>33000</v>
      </c>
      <c r="DW3" s="27">
        <f t="shared" si="10"/>
        <v>33000</v>
      </c>
      <c r="DX3" s="27">
        <f t="shared" si="10"/>
        <v>33000</v>
      </c>
      <c r="DY3" s="27">
        <f t="shared" si="10"/>
        <v>33000</v>
      </c>
      <c r="DZ3" s="27">
        <f t="shared" si="10"/>
        <v>33000</v>
      </c>
      <c r="EA3" s="27">
        <f t="shared" si="10"/>
        <v>33000</v>
      </c>
      <c r="EB3" s="27">
        <f t="shared" si="11"/>
        <v>33000</v>
      </c>
      <c r="EC3" s="27">
        <f t="shared" si="11"/>
        <v>33000</v>
      </c>
      <c r="ED3" s="27">
        <f t="shared" si="11"/>
        <v>33000</v>
      </c>
      <c r="EE3" s="27">
        <f t="shared" si="11"/>
        <v>33062.5</v>
      </c>
      <c r="EF3" s="27">
        <f t="shared" si="11"/>
        <v>33000</v>
      </c>
      <c r="EG3" s="27">
        <f t="shared" si="11"/>
        <v>33000</v>
      </c>
      <c r="EH3" s="27">
        <f t="shared" si="11"/>
        <v>33000</v>
      </c>
      <c r="EI3" s="27">
        <f t="shared" si="11"/>
        <v>33000</v>
      </c>
      <c r="EJ3" s="27">
        <f t="shared" si="11"/>
        <v>33000</v>
      </c>
      <c r="EK3" s="27">
        <f t="shared" si="11"/>
        <v>33000</v>
      </c>
      <c r="EL3" s="27">
        <f t="shared" si="11"/>
        <v>33000</v>
      </c>
      <c r="EM3" s="27">
        <f t="shared" si="11"/>
        <v>33000</v>
      </c>
      <c r="EN3" s="27">
        <f t="shared" si="11"/>
        <v>33000</v>
      </c>
      <c r="EO3" s="27">
        <f t="shared" si="11"/>
        <v>33000</v>
      </c>
      <c r="EP3" s="27">
        <f t="shared" si="11"/>
        <v>33000</v>
      </c>
      <c r="EQ3" s="27">
        <f t="shared" si="11"/>
        <v>33500</v>
      </c>
      <c r="ER3" s="27">
        <f t="shared" si="11"/>
        <v>33500</v>
      </c>
      <c r="ES3" s="27">
        <f t="shared" si="11"/>
        <v>33750</v>
      </c>
      <c r="ET3" s="27">
        <f t="shared" si="11"/>
        <v>34000</v>
      </c>
      <c r="EU3" s="27">
        <f t="shared" si="11"/>
        <v>34000</v>
      </c>
      <c r="EV3" s="27">
        <f t="shared" si="11"/>
        <v>34000</v>
      </c>
      <c r="EW3" s="27">
        <f t="shared" si="11"/>
        <v>34250</v>
      </c>
      <c r="EX3" s="27">
        <f t="shared" si="11"/>
        <v>34500</v>
      </c>
      <c r="EY3" s="27">
        <f t="shared" si="11"/>
        <v>35000</v>
      </c>
      <c r="EZ3" s="27">
        <f t="shared" si="11"/>
        <v>35000</v>
      </c>
      <c r="FA3" s="27">
        <f t="shared" si="11"/>
        <v>35000</v>
      </c>
      <c r="FB3" s="27">
        <f t="shared" si="11"/>
        <v>35000</v>
      </c>
      <c r="FC3" s="27">
        <f t="shared" si="11"/>
        <v>35000</v>
      </c>
      <c r="FD3" s="27">
        <f t="shared" si="11"/>
        <v>35000</v>
      </c>
      <c r="FE3" s="27">
        <f>INDEX(Exch_Rate_Data1,MATCH(Exch_Rate!A3,Exch_regions1,0),MATCH(Exch_Rate!FE$1,exch_month4,0))</f>
        <v>35000</v>
      </c>
      <c r="FF3" s="31">
        <f>INDEX(exch_Rate_Data2,MATCH(Exch_Rate!A3,Exch_regions1,0),MATCH(Exch_Rate!FF$1,exch_month5,0))</f>
        <v>35000</v>
      </c>
      <c r="FG3" s="31">
        <f>INDEX(exch_Rate_Data3,MATCH(Exch_Rate!A3,Exch_regions1,0),MATCH(Exch_Rate!FG$1,exch_month6,0))</f>
        <v>35000</v>
      </c>
      <c r="FH3" s="31">
        <f>INDEX(Exchange_rate4,MATCH(Exch_Rate!A3,Exch_regions1,0),MATCH(Exch_Rate!FH$1,exch_month7,0))</f>
        <v>33400</v>
      </c>
      <c r="FI3" s="31">
        <f>INDEX(Exchange_rate5,MATCH(Exch_Rate!A3,Exch_regions1,0),MATCH(Exch_Rate!FI$1,exch_month8,0))</f>
        <v>35500</v>
      </c>
      <c r="FJ3" s="31">
        <f>INDEX(Exchange_rate6,MATCH(Exch_Rate!A3,Exch_regions1,0),MATCH(Exch_Rate!FJ$1,exch_month9,0))</f>
        <v>35000</v>
      </c>
      <c r="FK3" s="43">
        <f>INDEX(Exchange_rate7,MATCH(Exch_Rate!A3,Exch_regions1,0),MATCH(Exch_Rate!FK$1,exch_month10,0))</f>
        <v>35000</v>
      </c>
      <c r="FL3" s="43">
        <f>INDEX(exchange_rates8,MATCH(Exch_Rate!A3,Exch_regions1,0),MATCH(Exch_Rate!FL$1,exch_month11,0))</f>
        <v>35500</v>
      </c>
      <c r="FM3" s="43">
        <f>INDEX(exchange_rates9,MATCH(Exch_Rate!A3,Exch_regions1,0),MATCH(Exch_Rate!FM$1,exch_month12,0))</f>
        <v>35500</v>
      </c>
      <c r="FN3" s="43">
        <f>INDEX(exchange_rates10,MATCH(Exch_Rate!A3,Exch_regions1,0),MATCH(Exch_Rate!FN$1,exch_month13,0))</f>
        <v>36000</v>
      </c>
      <c r="FO3" s="43">
        <f>INDEX(exchange_rates11,MATCH(Exch_Rate!A3,Exch_regions1,0),MATCH(Exch_Rate!FO$1,exch_month14,0))</f>
        <v>36000</v>
      </c>
      <c r="FP3" s="43">
        <f>INDEX(exchange_rates12,MATCH(Exch_Rate!A3,Exch_regions1,0),MATCH(Exch_Rate!FP$1,exch_month15,0))</f>
        <v>36250</v>
      </c>
      <c r="FQ3" s="43">
        <f>INDEX(exchange_rates13,MATCH(Exch_Rate!A3,Exch_regions1,0),MATCH(Exch_Rate!FQ$1,exch_month16,0))</f>
        <v>36000</v>
      </c>
      <c r="FR3" s="43">
        <f>INDEX(exchange_rates14,MATCH(Exch_Rate!A3,Exch_regions1,0),MATCH(Exch_Rate!FR$1,exch_month17,0))</f>
        <v>36000</v>
      </c>
      <c r="FS3" s="43">
        <f>INDEX(exchange_rates15,MATCH(Exch_Rate!A3,Exch_regions1,0),MATCH(Exch_Rate!FS$1,exch_month18,0))</f>
        <v>36000</v>
      </c>
      <c r="FT3" s="43">
        <f>INDEX(exchange_rates16,MATCH(Exch_Rate!A3,Exch_regions1,0),MATCH(Exch_Rate!FT$1,exch_month19,0))</f>
        <v>36000</v>
      </c>
      <c r="FU3" s="43">
        <f>INDEX(exchange_rates17,MATCH(Exch_Rate!A3,Exch_regions1,0),MATCH(Exch_Rate!FU$1,exch_month20,0))</f>
        <v>36500</v>
      </c>
      <c r="FV3" s="43">
        <f>INDEX(exchange_rates18,MATCH(Exch_Rate!A3,Exch_regions1,0),MATCH(Exch_Rate!FV$1,exch_month21,0))</f>
        <v>36000</v>
      </c>
      <c r="FW3" s="43">
        <f>INDEX(exchange_rates19,MATCH(Exch_Rate!A3,Exch_regions1,0),MATCH(Exch_Rate!FW$1,exch_month22,0))</f>
        <v>36500</v>
      </c>
    </row>
    <row r="4" spans="1:179" x14ac:dyDescent="0.25">
      <c r="A4" s="14" t="s">
        <v>2</v>
      </c>
      <c r="B4" s="27">
        <f t="shared" si="0"/>
        <v>31000</v>
      </c>
      <c r="C4" s="27">
        <f t="shared" si="0"/>
        <v>31000</v>
      </c>
      <c r="D4" s="27">
        <f t="shared" si="0"/>
        <v>31250</v>
      </c>
      <c r="E4" s="27">
        <f t="shared" si="0"/>
        <v>31950</v>
      </c>
      <c r="F4" s="27">
        <f t="shared" si="0"/>
        <v>32000</v>
      </c>
      <c r="G4" s="27">
        <f t="shared" si="0"/>
        <v>31750</v>
      </c>
      <c r="H4" s="27">
        <f t="shared" si="0"/>
        <v>32000</v>
      </c>
      <c r="I4" s="27">
        <f t="shared" si="0"/>
        <v>31000</v>
      </c>
      <c r="J4" s="27">
        <f t="shared" si="0"/>
        <v>31000</v>
      </c>
      <c r="K4" s="27">
        <f t="shared" si="0"/>
        <v>30000</v>
      </c>
      <c r="L4" s="27">
        <f t="shared" si="1"/>
        <v>29000</v>
      </c>
      <c r="M4" s="27">
        <f t="shared" si="1"/>
        <v>27125</v>
      </c>
      <c r="N4" s="27">
        <f t="shared" si="1"/>
        <v>26500</v>
      </c>
      <c r="O4" s="27">
        <f t="shared" si="1"/>
        <v>25000</v>
      </c>
      <c r="P4" s="27">
        <f t="shared" si="1"/>
        <v>24000</v>
      </c>
      <c r="Q4" s="27">
        <f t="shared" si="1"/>
        <v>23450</v>
      </c>
      <c r="R4" s="27">
        <f t="shared" si="1"/>
        <v>22812.5</v>
      </c>
      <c r="S4" s="27">
        <f t="shared" si="1"/>
        <v>22500</v>
      </c>
      <c r="T4" s="27">
        <f t="shared" si="1"/>
        <v>20375</v>
      </c>
      <c r="U4" s="27">
        <f t="shared" si="1"/>
        <v>20312.5</v>
      </c>
      <c r="V4" s="27">
        <f t="shared" si="2"/>
        <v>20250</v>
      </c>
      <c r="W4" s="27">
        <f t="shared" si="2"/>
        <v>20290</v>
      </c>
      <c r="X4" s="27">
        <f t="shared" si="2"/>
        <v>20725</v>
      </c>
      <c r="Y4" s="27">
        <f t="shared" si="2"/>
        <v>21100</v>
      </c>
      <c r="Z4" s="27">
        <f t="shared" si="2"/>
        <v>21187.5</v>
      </c>
      <c r="AA4" s="27">
        <f t="shared" si="2"/>
        <v>21237.5</v>
      </c>
      <c r="AB4" s="27">
        <f t="shared" si="2"/>
        <v>19687.5</v>
      </c>
      <c r="AC4" s="27">
        <f t="shared" si="2"/>
        <v>20040</v>
      </c>
      <c r="AD4" s="27">
        <f t="shared" si="2"/>
        <v>20250</v>
      </c>
      <c r="AE4" s="27">
        <f t="shared" si="2"/>
        <v>20206.25</v>
      </c>
      <c r="AF4" s="27">
        <f t="shared" si="3"/>
        <v>20190</v>
      </c>
      <c r="AG4" s="27">
        <f t="shared" si="3"/>
        <v>20000</v>
      </c>
      <c r="AH4" s="27">
        <f t="shared" si="3"/>
        <v>19925</v>
      </c>
      <c r="AI4" s="27">
        <f t="shared" si="3"/>
        <v>19843.75</v>
      </c>
      <c r="AJ4" s="27">
        <f t="shared" si="3"/>
        <v>19937.5</v>
      </c>
      <c r="AK4" s="27">
        <f t="shared" si="3"/>
        <v>20075</v>
      </c>
      <c r="AL4" s="27">
        <f t="shared" si="3"/>
        <v>20068.75</v>
      </c>
      <c r="AM4" s="27">
        <f t="shared" si="3"/>
        <v>20093.75</v>
      </c>
      <c r="AN4" s="27">
        <f t="shared" si="3"/>
        <v>20075</v>
      </c>
      <c r="AO4" s="27">
        <f t="shared" si="3"/>
        <v>20087.5</v>
      </c>
      <c r="AP4" s="27">
        <f t="shared" si="4"/>
        <v>20143.75</v>
      </c>
      <c r="AQ4" s="27">
        <f t="shared" si="4"/>
        <v>20187.5</v>
      </c>
      <c r="AR4" s="27">
        <f t="shared" si="4"/>
        <v>20275</v>
      </c>
      <c r="AS4" s="27">
        <f t="shared" si="4"/>
        <v>20250</v>
      </c>
      <c r="AT4" s="27">
        <f t="shared" si="4"/>
        <v>20180</v>
      </c>
      <c r="AU4" s="27">
        <f t="shared" si="4"/>
        <v>20250</v>
      </c>
      <c r="AV4" s="27">
        <f t="shared" si="4"/>
        <v>20250</v>
      </c>
      <c r="AW4" s="27">
        <f t="shared" si="4"/>
        <v>20220</v>
      </c>
      <c r="AX4" s="27">
        <f t="shared" si="4"/>
        <v>20250</v>
      </c>
      <c r="AY4" s="27">
        <f t="shared" si="4"/>
        <v>20287.5</v>
      </c>
      <c r="AZ4" s="27">
        <f t="shared" si="5"/>
        <v>20250</v>
      </c>
      <c r="BA4" s="27">
        <f t="shared" si="5"/>
        <v>20306.25</v>
      </c>
      <c r="BB4" s="27">
        <f t="shared" si="5"/>
        <v>20250</v>
      </c>
      <c r="BC4" s="27">
        <f t="shared" si="5"/>
        <v>20250</v>
      </c>
      <c r="BD4" s="27">
        <f t="shared" si="5"/>
        <v>20250</v>
      </c>
      <c r="BE4" s="27">
        <f t="shared" si="5"/>
        <v>20425</v>
      </c>
      <c r="BF4" s="27">
        <f t="shared" si="5"/>
        <v>20712.5</v>
      </c>
      <c r="BG4" s="27">
        <f t="shared" si="5"/>
        <v>21068.75</v>
      </c>
      <c r="BH4" s="27">
        <f t="shared" si="5"/>
        <v>21593.75</v>
      </c>
      <c r="BI4" s="27">
        <f t="shared" si="5"/>
        <v>21375</v>
      </c>
      <c r="BJ4" s="27">
        <f t="shared" si="6"/>
        <v>21250</v>
      </c>
      <c r="BK4" s="27">
        <f t="shared" si="6"/>
        <v>21450</v>
      </c>
      <c r="BL4" s="27">
        <f t="shared" si="6"/>
        <v>21937.5</v>
      </c>
      <c r="BM4" s="27">
        <f t="shared" si="6"/>
        <v>22156.25</v>
      </c>
      <c r="BN4" s="27">
        <f t="shared" si="6"/>
        <v>22600</v>
      </c>
      <c r="BO4" s="27">
        <f t="shared" si="6"/>
        <v>22500</v>
      </c>
      <c r="BP4" s="27">
        <f t="shared" si="6"/>
        <v>22500</v>
      </c>
      <c r="BQ4" s="27">
        <f t="shared" si="6"/>
        <v>22750</v>
      </c>
      <c r="BR4" s="27">
        <f t="shared" si="6"/>
        <v>23000</v>
      </c>
      <c r="BS4" s="27">
        <f t="shared" si="6"/>
        <v>23400</v>
      </c>
      <c r="BT4" s="27">
        <f t="shared" si="7"/>
        <v>23968.75</v>
      </c>
      <c r="BU4" s="27">
        <f t="shared" si="7"/>
        <v>24375</v>
      </c>
      <c r="BV4" s="27">
        <f t="shared" si="7"/>
        <v>23800</v>
      </c>
      <c r="BW4" s="27">
        <f t="shared" si="7"/>
        <v>24437.5</v>
      </c>
      <c r="BX4" s="27">
        <f t="shared" si="7"/>
        <v>25875</v>
      </c>
      <c r="BY4" s="27">
        <f t="shared" si="7"/>
        <v>26375</v>
      </c>
      <c r="BZ4" s="27">
        <f t="shared" si="7"/>
        <v>26906.25</v>
      </c>
      <c r="CA4" s="27">
        <f t="shared" si="7"/>
        <v>27000</v>
      </c>
      <c r="CB4" s="27">
        <f t="shared" si="7"/>
        <v>27200</v>
      </c>
      <c r="CC4" s="27">
        <f t="shared" si="7"/>
        <v>27500</v>
      </c>
      <c r="CD4" s="27">
        <f t="shared" si="8"/>
        <v>26062.5</v>
      </c>
      <c r="CE4" s="27">
        <f t="shared" si="8"/>
        <v>25250</v>
      </c>
      <c r="CF4" s="27">
        <f t="shared" si="8"/>
        <v>25375</v>
      </c>
      <c r="CG4" s="27">
        <f t="shared" si="8"/>
        <v>26000</v>
      </c>
      <c r="CH4" s="27">
        <f t="shared" si="8"/>
        <v>25850</v>
      </c>
      <c r="CI4" s="27">
        <f t="shared" si="8"/>
        <v>25875</v>
      </c>
      <c r="CJ4" s="27">
        <f t="shared" si="8"/>
        <v>26875</v>
      </c>
      <c r="CK4" s="27">
        <f t="shared" si="8"/>
        <v>27250</v>
      </c>
      <c r="CL4" s="27">
        <f t="shared" si="8"/>
        <v>27250</v>
      </c>
      <c r="CM4" s="27">
        <f t="shared" si="8"/>
        <v>27250</v>
      </c>
      <c r="CN4" s="27">
        <f t="shared" si="9"/>
        <v>28700</v>
      </c>
      <c r="CO4" s="27">
        <f t="shared" si="9"/>
        <v>29375</v>
      </c>
      <c r="CP4" s="27">
        <f t="shared" si="9"/>
        <v>29937.5</v>
      </c>
      <c r="CQ4" s="27">
        <f t="shared" si="9"/>
        <v>30300</v>
      </c>
      <c r="CR4" s="27">
        <f t="shared" si="9"/>
        <v>30812.5</v>
      </c>
      <c r="CS4" s="27">
        <f t="shared" si="9"/>
        <v>31250</v>
      </c>
      <c r="CT4" s="27">
        <f t="shared" si="9"/>
        <v>30625</v>
      </c>
      <c r="CU4" s="27">
        <f t="shared" si="9"/>
        <v>30562.5</v>
      </c>
      <c r="CV4" s="27">
        <f t="shared" si="9"/>
        <v>30250</v>
      </c>
      <c r="CW4" s="27">
        <f t="shared" si="9"/>
        <v>30250</v>
      </c>
      <c r="CX4" s="27">
        <f t="shared" si="9"/>
        <v>30500</v>
      </c>
      <c r="CY4" s="27">
        <f t="shared" si="9"/>
        <v>31000</v>
      </c>
      <c r="CZ4" s="27">
        <f t="shared" si="9"/>
        <v>31300</v>
      </c>
      <c r="DA4" s="27">
        <f t="shared" si="9"/>
        <v>32375</v>
      </c>
      <c r="DB4" s="27">
        <f t="shared" si="9"/>
        <v>32500</v>
      </c>
      <c r="DC4" s="27">
        <f t="shared" si="9"/>
        <v>32500</v>
      </c>
      <c r="DD4" s="27">
        <f t="shared" si="9"/>
        <v>32500</v>
      </c>
      <c r="DE4" s="27">
        <f t="shared" si="9"/>
        <v>32500</v>
      </c>
      <c r="DF4" s="27">
        <f t="shared" si="9"/>
        <v>32500</v>
      </c>
      <c r="DG4" s="27">
        <f t="shared" si="9"/>
        <v>33312.5</v>
      </c>
      <c r="DH4" s="27">
        <f t="shared" si="9"/>
        <v>34312.5</v>
      </c>
      <c r="DI4" s="27">
        <f t="shared" si="10"/>
        <v>35625</v>
      </c>
      <c r="DJ4" s="27">
        <f t="shared" si="10"/>
        <v>35750</v>
      </c>
      <c r="DK4" s="27">
        <f t="shared" si="10"/>
        <v>36350</v>
      </c>
      <c r="DL4" s="27">
        <f t="shared" si="10"/>
        <v>36750</v>
      </c>
      <c r="DM4" s="27">
        <f t="shared" si="10"/>
        <v>36750</v>
      </c>
      <c r="DN4" s="27">
        <f t="shared" si="10"/>
        <v>36937.5</v>
      </c>
      <c r="DO4" s="27">
        <f t="shared" si="10"/>
        <v>38083.25</v>
      </c>
      <c r="DP4" s="27">
        <f t="shared" si="10"/>
        <v>38250</v>
      </c>
      <c r="DQ4" s="27">
        <f t="shared" si="10"/>
        <v>35312.5</v>
      </c>
      <c r="DR4" s="27">
        <f t="shared" si="10"/>
        <v>39250</v>
      </c>
      <c r="DS4" s="27">
        <f t="shared" si="10"/>
        <v>39000</v>
      </c>
      <c r="DT4" s="27">
        <f t="shared" si="10"/>
        <v>39250</v>
      </c>
      <c r="DU4" s="27">
        <f t="shared" si="10"/>
        <v>39500</v>
      </c>
      <c r="DV4" s="27">
        <f t="shared" si="10"/>
        <v>40400</v>
      </c>
      <c r="DW4" s="27">
        <f t="shared" si="10"/>
        <v>40500</v>
      </c>
      <c r="DX4" s="27">
        <f t="shared" si="10"/>
        <v>40875</v>
      </c>
      <c r="DY4" s="27">
        <f t="shared" si="10"/>
        <v>41000</v>
      </c>
      <c r="DZ4" s="27">
        <f t="shared" si="10"/>
        <v>44000</v>
      </c>
      <c r="EA4" s="27">
        <f t="shared" ref="EA4:ES17" si="12">INDEX(Exch_Rate_Data,MATCH($A4,Exch_regions1,0),MATCH(EA$1,Exch_months1,0))</f>
        <v>44000</v>
      </c>
      <c r="EB4" s="27">
        <f t="shared" si="12"/>
        <v>42000</v>
      </c>
      <c r="EC4" s="27">
        <f t="shared" si="12"/>
        <v>42000</v>
      </c>
      <c r="ED4" s="27">
        <f t="shared" si="12"/>
        <v>42000</v>
      </c>
      <c r="EE4" s="27">
        <f t="shared" si="12"/>
        <v>42000</v>
      </c>
      <c r="EF4" s="27">
        <f t="shared" si="12"/>
        <v>42000</v>
      </c>
      <c r="EG4" s="27">
        <f t="shared" si="12"/>
        <v>42000</v>
      </c>
      <c r="EH4" s="27">
        <f t="shared" si="12"/>
        <v>42000</v>
      </c>
      <c r="EI4" s="27">
        <f t="shared" si="12"/>
        <v>42000</v>
      </c>
      <c r="EJ4" s="27">
        <f t="shared" si="12"/>
        <v>42000</v>
      </c>
      <c r="EK4" s="27">
        <f t="shared" si="12"/>
        <v>42000</v>
      </c>
      <c r="EL4" s="27">
        <f t="shared" si="12"/>
        <v>42000</v>
      </c>
      <c r="EM4" s="27">
        <f t="shared" si="12"/>
        <v>42000</v>
      </c>
      <c r="EN4" s="27">
        <f t="shared" si="12"/>
        <v>42050</v>
      </c>
      <c r="EO4" s="27">
        <f t="shared" si="12"/>
        <v>42000</v>
      </c>
      <c r="EP4" s="27">
        <f t="shared" si="12"/>
        <v>42000</v>
      </c>
      <c r="EQ4" s="27">
        <f t="shared" si="12"/>
        <v>42000</v>
      </c>
      <c r="ER4" s="27">
        <f t="shared" si="12"/>
        <v>42000</v>
      </c>
      <c r="ES4" s="27">
        <f t="shared" si="12"/>
        <v>42000</v>
      </c>
      <c r="ET4" s="27">
        <f t="shared" si="11"/>
        <v>42000</v>
      </c>
      <c r="EU4" s="27">
        <f t="shared" si="11"/>
        <v>42000</v>
      </c>
      <c r="EV4" s="27">
        <f t="shared" si="11"/>
        <v>42000</v>
      </c>
      <c r="EW4" s="27">
        <f t="shared" si="11"/>
        <v>42000</v>
      </c>
      <c r="EX4" s="27">
        <f t="shared" si="11"/>
        <v>42000</v>
      </c>
      <c r="EY4" s="27">
        <f t="shared" si="11"/>
        <v>42000</v>
      </c>
      <c r="EZ4" s="27">
        <f t="shared" si="11"/>
        <v>42000</v>
      </c>
      <c r="FA4" s="27">
        <f t="shared" si="11"/>
        <v>42000</v>
      </c>
      <c r="FB4" s="27">
        <f t="shared" si="11"/>
        <v>42000</v>
      </c>
      <c r="FC4" s="27">
        <f t="shared" si="11"/>
        <v>42000</v>
      </c>
      <c r="FD4" s="27">
        <f t="shared" si="11"/>
        <v>42000</v>
      </c>
      <c r="FE4" s="27">
        <f>INDEX(Exch_Rate_Data1,MATCH(Exch_Rate!A4,Exch_regions1,0),MATCH(Exch_Rate!FE$1,exch_month4,0))</f>
        <v>42000</v>
      </c>
      <c r="FF4" s="31">
        <f>INDEX(exch_Rate_Data2,MATCH(Exch_Rate!A4,Exch_regions1,0),MATCH(Exch_Rate!FF$1,exch_month5,0))</f>
        <v>42000</v>
      </c>
      <c r="FG4" s="31">
        <f>INDEX(exch_Rate_Data3,MATCH(Exch_Rate!A4,Exch_regions1,0),MATCH(Exch_Rate!FG$1,exch_month6,0))</f>
        <v>42000</v>
      </c>
      <c r="FH4" s="31">
        <f>INDEX(Exchange_rate4,MATCH(Exch_Rate!A4,Exch_regions1,0),MATCH(Exch_Rate!FH$1,exch_month7,0))</f>
        <v>42000</v>
      </c>
      <c r="FI4" s="31">
        <f>INDEX(Exchange_rate5,MATCH(Exch_Rate!A4,Exch_regions1,0),MATCH(Exch_Rate!FI$1,exch_month8,0))</f>
        <v>42000</v>
      </c>
      <c r="FJ4" s="31">
        <f>INDEX(Exchange_rate6,MATCH(Exch_Rate!A4,Exch_regions1,0),MATCH(Exch_Rate!FJ$1,exch_month9,0))</f>
        <v>42000</v>
      </c>
      <c r="FK4" s="43">
        <f>INDEX(Exchange_rate7,MATCH(Exch_Rate!A4,Exch_regions1,0),MATCH(Exch_Rate!FK$1,exch_month10,0))</f>
        <v>42000</v>
      </c>
      <c r="FL4" s="43">
        <f>INDEX(exchange_rates8,MATCH(Exch_Rate!A4,Exch_regions1,0),MATCH(Exch_Rate!FL$1,exch_month11,0))</f>
        <v>42000</v>
      </c>
      <c r="FM4" s="43">
        <f>INDEX(exchange_rates9,MATCH(Exch_Rate!A4,Exch_regions1,0),MATCH(Exch_Rate!FM$1,exch_month12,0))</f>
        <v>42000</v>
      </c>
      <c r="FN4" s="43">
        <f>INDEX(exchange_rates10,MATCH(Exch_Rate!A4,Exch_regions1,0),MATCH(Exch_Rate!FN$1,exch_month13,0))</f>
        <v>42000</v>
      </c>
      <c r="FO4" s="43">
        <f>INDEX(exchange_rates11,MATCH(Exch_Rate!A4,Exch_regions1,0),MATCH(Exch_Rate!FO$1,exch_month14,0))</f>
        <v>42000</v>
      </c>
      <c r="FP4" s="43">
        <f>INDEX(exchange_rates12,MATCH(Exch_Rate!A4,Exch_regions1,0),MATCH(Exch_Rate!FP$1,exch_month15,0))</f>
        <v>42000</v>
      </c>
      <c r="FQ4" s="43">
        <f>INDEX(exchange_rates13,MATCH(Exch_Rate!A4,Exch_regions1,0),MATCH(Exch_Rate!FQ$1,exch_month16,0))</f>
        <v>42000</v>
      </c>
      <c r="FR4" s="43">
        <f>INDEX(exchange_rates14,MATCH(Exch_Rate!A4,Exch_regions1,0),MATCH(Exch_Rate!FR$1,exch_month17,0))</f>
        <v>42000</v>
      </c>
      <c r="FS4" s="43">
        <f>INDEX(exchange_rates15,MATCH(Exch_Rate!A4,Exch_regions1,0),MATCH(Exch_Rate!FS$1,exch_month18,0))</f>
        <v>42000</v>
      </c>
      <c r="FT4" s="43">
        <f>INDEX(exchange_rates16,MATCH(Exch_Rate!A4,Exch_regions1,0),MATCH(Exch_Rate!FT$1,exch_month19,0))</f>
        <v>42000</v>
      </c>
      <c r="FU4" s="43">
        <f>INDEX(exchange_rates17,MATCH(Exch_Rate!A4,Exch_regions1,0),MATCH(Exch_Rate!FU$1,exch_month20,0))</f>
        <v>42000</v>
      </c>
      <c r="FV4" s="43">
        <f>INDEX(exchange_rates18,MATCH(Exch_Rate!A4,Exch_regions1,0),MATCH(Exch_Rate!FV$1,exch_month21,0))</f>
        <v>42000</v>
      </c>
      <c r="FW4" s="43">
        <f>INDEX(exchange_rates19,MATCH(Exch_Rate!A4,Exch_regions1,0),MATCH(Exch_Rate!FW$1,exch_month22,0))</f>
        <v>42000</v>
      </c>
    </row>
    <row r="5" spans="1:179" x14ac:dyDescent="0.25">
      <c r="A5" s="14" t="s">
        <v>3</v>
      </c>
      <c r="B5" s="27">
        <f t="shared" si="0"/>
        <v>30500</v>
      </c>
      <c r="C5" s="27">
        <f t="shared" si="0"/>
        <v>30750</v>
      </c>
      <c r="D5" s="27">
        <f t="shared" si="0"/>
        <v>31000</v>
      </c>
      <c r="E5" s="27">
        <f t="shared" si="0"/>
        <v>31600</v>
      </c>
      <c r="F5" s="27">
        <f t="shared" si="0"/>
        <v>31000</v>
      </c>
      <c r="G5" s="27">
        <f t="shared" si="0"/>
        <v>31500</v>
      </c>
      <c r="H5" s="27">
        <f t="shared" si="0"/>
        <v>31500</v>
      </c>
      <c r="I5" s="27">
        <f t="shared" si="0"/>
        <v>30400</v>
      </c>
      <c r="J5" s="27">
        <f t="shared" si="0"/>
        <v>31000</v>
      </c>
      <c r="K5" s="27">
        <f t="shared" si="0"/>
        <v>30500</v>
      </c>
      <c r="L5" s="27">
        <f t="shared" si="1"/>
        <v>28500</v>
      </c>
      <c r="M5" s="27">
        <f t="shared" si="1"/>
        <v>27500</v>
      </c>
      <c r="N5" s="27">
        <f t="shared" si="1"/>
        <v>26000</v>
      </c>
      <c r="O5" s="27">
        <f t="shared" si="1"/>
        <v>25000</v>
      </c>
      <c r="P5" s="27">
        <f t="shared" si="1"/>
        <v>21750</v>
      </c>
      <c r="Q5" s="27">
        <f t="shared" si="1"/>
        <v>24000</v>
      </c>
      <c r="R5" s="27">
        <f t="shared" si="1"/>
        <v>24000</v>
      </c>
      <c r="S5" s="27">
        <f t="shared" si="1"/>
        <v>23125</v>
      </c>
      <c r="T5" s="27">
        <f t="shared" si="1"/>
        <v>21750</v>
      </c>
      <c r="U5" s="27">
        <f t="shared" si="1"/>
        <v>21125</v>
      </c>
      <c r="V5" s="27">
        <f t="shared" si="2"/>
        <v>21000</v>
      </c>
      <c r="W5" s="27">
        <f t="shared" si="2"/>
        <v>21000</v>
      </c>
      <c r="X5" s="27">
        <f t="shared" si="2"/>
        <v>21000</v>
      </c>
      <c r="Y5" s="27">
        <f t="shared" si="2"/>
        <v>21100</v>
      </c>
      <c r="Z5" s="27">
        <f t="shared" si="2"/>
        <v>21250</v>
      </c>
      <c r="AA5" s="27">
        <f t="shared" si="2"/>
        <v>21000</v>
      </c>
      <c r="AB5" s="27">
        <f t="shared" si="2"/>
        <v>19625</v>
      </c>
      <c r="AC5" s="27">
        <f t="shared" si="2"/>
        <v>20480</v>
      </c>
      <c r="AD5" s="27">
        <f t="shared" si="2"/>
        <v>20500</v>
      </c>
      <c r="AE5" s="27">
        <f t="shared" si="2"/>
        <v>20500</v>
      </c>
      <c r="AF5" s="27">
        <f t="shared" si="3"/>
        <v>20580</v>
      </c>
      <c r="AG5" s="27">
        <f t="shared" si="3"/>
        <v>20200</v>
      </c>
      <c r="AH5" s="27">
        <f t="shared" si="3"/>
        <v>20250</v>
      </c>
      <c r="AI5" s="27">
        <f t="shared" si="3"/>
        <v>20000</v>
      </c>
      <c r="AJ5" s="27">
        <f t="shared" si="3"/>
        <v>20000</v>
      </c>
      <c r="AK5" s="27">
        <f t="shared" si="3"/>
        <v>20000</v>
      </c>
      <c r="AL5" s="27">
        <f t="shared" si="3"/>
        <v>20000</v>
      </c>
      <c r="AM5" s="27">
        <f t="shared" si="3"/>
        <v>20000</v>
      </c>
      <c r="AN5" s="27">
        <f t="shared" si="3"/>
        <v>20200</v>
      </c>
      <c r="AO5" s="27">
        <f t="shared" si="3"/>
        <v>20400</v>
      </c>
      <c r="AP5" s="27">
        <f t="shared" si="4"/>
        <v>20300</v>
      </c>
      <c r="AQ5" s="27">
        <f t="shared" si="4"/>
        <v>20200</v>
      </c>
      <c r="AR5" s="27">
        <f t="shared" si="4"/>
        <v>20075</v>
      </c>
      <c r="AS5" s="27">
        <f t="shared" si="4"/>
        <v>20075</v>
      </c>
      <c r="AT5" s="27">
        <f t="shared" si="4"/>
        <v>20040</v>
      </c>
      <c r="AU5" s="27">
        <f t="shared" si="4"/>
        <v>20000</v>
      </c>
      <c r="AV5" s="27">
        <f t="shared" si="4"/>
        <v>20375</v>
      </c>
      <c r="AW5" s="27">
        <f t="shared" si="4"/>
        <v>20070</v>
      </c>
      <c r="AX5" s="27">
        <f t="shared" si="4"/>
        <v>20030</v>
      </c>
      <c r="AY5" s="27">
        <f t="shared" si="4"/>
        <v>20063</v>
      </c>
      <c r="AZ5" s="27">
        <f t="shared" si="5"/>
        <v>20356</v>
      </c>
      <c r="BA5" s="27">
        <f t="shared" si="5"/>
        <v>20300</v>
      </c>
      <c r="BB5" s="27">
        <f t="shared" si="5"/>
        <v>20250</v>
      </c>
      <c r="BC5" s="27">
        <f t="shared" si="5"/>
        <v>20200</v>
      </c>
      <c r="BD5" s="27">
        <f t="shared" si="5"/>
        <v>20560</v>
      </c>
      <c r="BE5" s="27">
        <f t="shared" si="5"/>
        <v>20150</v>
      </c>
      <c r="BF5" s="27">
        <f t="shared" si="5"/>
        <v>20200</v>
      </c>
      <c r="BG5" s="27">
        <f t="shared" si="5"/>
        <v>20200</v>
      </c>
      <c r="BH5" s="27">
        <f t="shared" si="5"/>
        <v>20275</v>
      </c>
      <c r="BI5" s="27">
        <f t="shared" si="5"/>
        <v>20250</v>
      </c>
      <c r="BJ5" s="27">
        <f t="shared" si="6"/>
        <v>20300</v>
      </c>
      <c r="BK5" s="27">
        <f t="shared" si="6"/>
        <v>20300</v>
      </c>
      <c r="BL5" s="27">
        <f t="shared" si="6"/>
        <v>20350</v>
      </c>
      <c r="BM5" s="27">
        <f t="shared" si="6"/>
        <v>20400</v>
      </c>
      <c r="BN5" s="27">
        <f t="shared" si="6"/>
        <v>20400</v>
      </c>
      <c r="BO5" s="27">
        <f t="shared" si="6"/>
        <v>23250</v>
      </c>
      <c r="BP5" s="27">
        <f t="shared" si="6"/>
        <v>24000</v>
      </c>
      <c r="BQ5" s="27">
        <f t="shared" si="6"/>
        <v>24750</v>
      </c>
      <c r="BR5" s="27">
        <f t="shared" si="6"/>
        <v>25000</v>
      </c>
      <c r="BS5" s="27">
        <f t="shared" si="6"/>
        <v>25000</v>
      </c>
      <c r="BT5" s="27">
        <f t="shared" si="7"/>
        <v>26000</v>
      </c>
      <c r="BU5" s="27">
        <f t="shared" si="7"/>
        <v>26000</v>
      </c>
      <c r="BV5" s="27">
        <f t="shared" si="7"/>
        <v>27000</v>
      </c>
      <c r="BW5" s="27">
        <f t="shared" si="7"/>
        <v>26500</v>
      </c>
      <c r="BX5" s="27">
        <f t="shared" si="7"/>
        <v>28500</v>
      </c>
      <c r="BY5" s="27">
        <f t="shared" si="7"/>
        <v>28000</v>
      </c>
      <c r="BZ5" s="27">
        <f t="shared" si="7"/>
        <v>28000</v>
      </c>
      <c r="CA5" s="27">
        <f t="shared" si="7"/>
        <v>28000</v>
      </c>
      <c r="CB5" s="27">
        <f t="shared" si="7"/>
        <v>29000</v>
      </c>
      <c r="CC5" s="27">
        <f t="shared" si="7"/>
        <v>29000</v>
      </c>
      <c r="CD5" s="27">
        <f t="shared" si="8"/>
        <v>26750</v>
      </c>
      <c r="CE5" s="27">
        <f t="shared" si="8"/>
        <v>26400</v>
      </c>
      <c r="CF5" s="27">
        <f t="shared" si="8"/>
        <v>27000</v>
      </c>
      <c r="CG5" s="27">
        <f t="shared" si="8"/>
        <v>28000</v>
      </c>
      <c r="CH5" s="27">
        <f t="shared" si="8"/>
        <v>28000</v>
      </c>
      <c r="CI5" s="27">
        <f t="shared" si="8"/>
        <v>28000</v>
      </c>
      <c r="CJ5" s="27">
        <f t="shared" si="8"/>
        <v>29500</v>
      </c>
      <c r="CK5" s="27">
        <f t="shared" si="8"/>
        <v>30000</v>
      </c>
      <c r="CL5" s="27">
        <f t="shared" si="8"/>
        <v>30000</v>
      </c>
      <c r="CM5" s="27">
        <f t="shared" si="8"/>
        <v>30000</v>
      </c>
      <c r="CN5" s="27">
        <f t="shared" si="9"/>
        <v>30400</v>
      </c>
      <c r="CO5" s="27">
        <f t="shared" si="9"/>
        <v>31000</v>
      </c>
      <c r="CP5" s="27">
        <f t="shared" si="9"/>
        <v>32000</v>
      </c>
      <c r="CQ5" s="27">
        <f t="shared" si="9"/>
        <v>32000</v>
      </c>
      <c r="CR5" s="27">
        <f t="shared" si="9"/>
        <v>33500</v>
      </c>
      <c r="CS5" s="27">
        <f t="shared" si="9"/>
        <v>34250</v>
      </c>
      <c r="CT5" s="27">
        <f t="shared" si="9"/>
        <v>33250</v>
      </c>
      <c r="CU5" s="27">
        <f t="shared" si="9"/>
        <v>30500</v>
      </c>
      <c r="CV5" s="27">
        <f t="shared" si="9"/>
        <v>33250</v>
      </c>
      <c r="CW5" s="27">
        <f t="shared" si="9"/>
        <v>33000</v>
      </c>
      <c r="CX5" s="27">
        <f t="shared" si="9"/>
        <v>33250</v>
      </c>
      <c r="CY5" s="27">
        <f t="shared" si="9"/>
        <v>34000</v>
      </c>
      <c r="CZ5" s="27">
        <f t="shared" si="9"/>
        <v>35000</v>
      </c>
      <c r="DA5" s="27">
        <f t="shared" si="9"/>
        <v>34000</v>
      </c>
      <c r="DB5" s="27">
        <f t="shared" si="9"/>
        <v>33000</v>
      </c>
      <c r="DC5" s="27">
        <f t="shared" si="9"/>
        <v>33500</v>
      </c>
      <c r="DD5" s="27">
        <f t="shared" si="9"/>
        <v>34000</v>
      </c>
      <c r="DE5" s="27">
        <f t="shared" si="9"/>
        <v>34500</v>
      </c>
      <c r="DF5" s="27">
        <f t="shared" si="9"/>
        <v>35000</v>
      </c>
      <c r="DG5" s="27">
        <f t="shared" si="9"/>
        <v>36000</v>
      </c>
      <c r="DH5" s="27">
        <f t="shared" si="9"/>
        <v>36400</v>
      </c>
      <c r="DI5" s="27">
        <f t="shared" si="10"/>
        <v>37875</v>
      </c>
      <c r="DJ5" s="27">
        <f t="shared" si="10"/>
        <v>38000</v>
      </c>
      <c r="DK5" s="27">
        <f t="shared" si="10"/>
        <v>38000</v>
      </c>
      <c r="DL5" s="27">
        <f t="shared" si="10"/>
        <v>38750</v>
      </c>
      <c r="DM5" s="27">
        <f t="shared" si="10"/>
        <v>39700</v>
      </c>
      <c r="DN5" s="27">
        <f t="shared" si="10"/>
        <v>40000</v>
      </c>
      <c r="DO5" s="27">
        <f t="shared" si="10"/>
        <v>40000</v>
      </c>
      <c r="DP5" s="27">
        <f t="shared" si="10"/>
        <v>40750</v>
      </c>
      <c r="DQ5" s="27">
        <f t="shared" si="10"/>
        <v>35750</v>
      </c>
      <c r="DR5" s="27">
        <f t="shared" si="10"/>
        <v>35250</v>
      </c>
      <c r="DS5" s="27">
        <f t="shared" si="10"/>
        <v>43500</v>
      </c>
      <c r="DT5" s="27">
        <f t="shared" si="10"/>
        <v>42000</v>
      </c>
      <c r="DU5" s="27">
        <f t="shared" si="10"/>
        <v>42250</v>
      </c>
      <c r="DV5" s="27">
        <f t="shared" si="10"/>
        <v>42600</v>
      </c>
      <c r="DW5" s="27">
        <f t="shared" si="10"/>
        <v>42000</v>
      </c>
      <c r="DX5" s="27">
        <f t="shared" si="10"/>
        <v>41750</v>
      </c>
      <c r="DY5" s="27">
        <f t="shared" si="10"/>
        <v>41600</v>
      </c>
      <c r="DZ5" s="27">
        <f t="shared" si="10"/>
        <v>42000</v>
      </c>
      <c r="EA5" s="27">
        <f t="shared" si="12"/>
        <v>42000</v>
      </c>
      <c r="EB5" s="27">
        <f t="shared" si="12"/>
        <v>42000</v>
      </c>
      <c r="EC5" s="27">
        <f t="shared" si="12"/>
        <v>42000</v>
      </c>
      <c r="ED5" s="27">
        <f t="shared" si="12"/>
        <v>42000</v>
      </c>
      <c r="EE5" s="27">
        <f t="shared" si="12"/>
        <v>42000</v>
      </c>
      <c r="EF5" s="27">
        <f t="shared" si="12"/>
        <v>42000</v>
      </c>
      <c r="EG5" s="27">
        <f t="shared" si="12"/>
        <v>42000</v>
      </c>
      <c r="EH5" s="27">
        <f t="shared" si="12"/>
        <v>42000</v>
      </c>
      <c r="EI5" s="27">
        <f t="shared" si="12"/>
        <v>42000</v>
      </c>
      <c r="EJ5" s="27">
        <f t="shared" si="12"/>
        <v>42000</v>
      </c>
      <c r="EK5" s="27">
        <f t="shared" si="12"/>
        <v>42000</v>
      </c>
      <c r="EL5" s="27">
        <f t="shared" si="12"/>
        <v>42000</v>
      </c>
      <c r="EM5" s="27">
        <f t="shared" si="12"/>
        <v>42000</v>
      </c>
      <c r="EN5" s="27">
        <f t="shared" si="12"/>
        <v>42050</v>
      </c>
      <c r="EO5" s="27">
        <f t="shared" si="12"/>
        <v>42000</v>
      </c>
      <c r="EP5" s="27">
        <f t="shared" si="12"/>
        <v>42000</v>
      </c>
      <c r="EQ5" s="27">
        <f t="shared" si="12"/>
        <v>42000</v>
      </c>
      <c r="ER5" s="27">
        <f t="shared" si="12"/>
        <v>42000</v>
      </c>
      <c r="ES5" s="27">
        <f t="shared" si="12"/>
        <v>42000</v>
      </c>
      <c r="ET5" s="27">
        <f t="shared" si="11"/>
        <v>42000</v>
      </c>
      <c r="EU5" s="27">
        <f t="shared" si="11"/>
        <v>42000</v>
      </c>
      <c r="EV5" s="27">
        <f t="shared" si="11"/>
        <v>42000</v>
      </c>
      <c r="EW5" s="27">
        <f t="shared" si="11"/>
        <v>42000</v>
      </c>
      <c r="EX5" s="27">
        <f t="shared" si="11"/>
        <v>42000</v>
      </c>
      <c r="EY5" s="27">
        <f t="shared" si="11"/>
        <v>42000</v>
      </c>
      <c r="EZ5" s="27">
        <f t="shared" si="11"/>
        <v>42000</v>
      </c>
      <c r="FA5" s="27">
        <f t="shared" si="11"/>
        <v>42000</v>
      </c>
      <c r="FB5" s="27">
        <f t="shared" si="11"/>
        <v>42000</v>
      </c>
      <c r="FC5" s="27">
        <f t="shared" si="11"/>
        <v>42000</v>
      </c>
      <c r="FD5" s="27">
        <f t="shared" si="11"/>
        <v>42000</v>
      </c>
      <c r="FE5" s="27">
        <f>INDEX(Exch_Rate_Data1,MATCH(Exch_Rate!A5,Exch_regions1,0),MATCH(Exch_Rate!FE$1,exch_month4,0))</f>
        <v>42000</v>
      </c>
      <c r="FF5" s="31">
        <f>INDEX(exch_Rate_Data2,MATCH(Exch_Rate!A5,Exch_regions1,0),MATCH(Exch_Rate!FF$1,exch_month5,0))</f>
        <v>42000</v>
      </c>
      <c r="FG5" s="31">
        <f>INDEX(exch_Rate_Data3,MATCH(Exch_Rate!A5,Exch_regions1,0),MATCH(Exch_Rate!FG$1,exch_month6,0))</f>
        <v>42000</v>
      </c>
      <c r="FH5" s="31">
        <f>INDEX(Exchange_rate4,MATCH(Exch_Rate!A5,Exch_regions1,0),MATCH(Exch_Rate!FH$1,exch_month7,0))</f>
        <v>42000</v>
      </c>
      <c r="FI5" s="31">
        <f>INDEX(Exchange_rate5,MATCH(Exch_Rate!A5,Exch_regions1,0),MATCH(Exch_Rate!FI$1,exch_month8,0))</f>
        <v>42000</v>
      </c>
      <c r="FJ5" s="31">
        <f>INDEX(Exchange_rate6,MATCH(Exch_Rate!A5,Exch_regions1,0),MATCH(Exch_Rate!FJ$1,exch_month9,0))</f>
        <v>42000</v>
      </c>
      <c r="FK5" s="43">
        <f>INDEX(Exchange_rate7,MATCH(Exch_Rate!A5,Exch_regions1,0),MATCH(Exch_Rate!FK$1,exch_month10,0))</f>
        <v>42000</v>
      </c>
      <c r="FL5" s="43">
        <f>INDEX(exchange_rates8,MATCH(Exch_Rate!A5,Exch_regions1,0),MATCH(Exch_Rate!FL$1,exch_month11,0))</f>
        <v>42000</v>
      </c>
      <c r="FM5" s="43">
        <f>INDEX(exchange_rates9,MATCH(Exch_Rate!A5,Exch_regions1,0),MATCH(Exch_Rate!FM$1,exch_month12,0))</f>
        <v>42000</v>
      </c>
      <c r="FN5" s="43">
        <f>INDEX(exchange_rates10,MATCH(Exch_Rate!A5,Exch_regions1,0),MATCH(Exch_Rate!FN$1,exch_month13,0))</f>
        <v>42000</v>
      </c>
      <c r="FO5" s="43">
        <f>INDEX(exchange_rates11,MATCH(Exch_Rate!A5,Exch_regions1,0),MATCH(Exch_Rate!FO$1,exch_month14,0))</f>
        <v>42000</v>
      </c>
      <c r="FP5" s="43">
        <f>INDEX(exchange_rates12,MATCH(Exch_Rate!A5,Exch_regions1,0),MATCH(Exch_Rate!FP$1,exch_month15,0))</f>
        <v>42000</v>
      </c>
      <c r="FQ5" s="43">
        <f>INDEX(exchange_rates13,MATCH(Exch_Rate!A5,Exch_regions1,0),MATCH(Exch_Rate!FQ$1,exch_month16,0))</f>
        <v>42000</v>
      </c>
      <c r="FR5" s="43">
        <f>INDEX(exchange_rates14,MATCH(Exch_Rate!A5,Exch_regions1,0),MATCH(Exch_Rate!FR$1,exch_month17,0))</f>
        <v>42000</v>
      </c>
      <c r="FS5" s="43">
        <f>INDEX(exchange_rates15,MATCH(Exch_Rate!A5,Exch_regions1,0),MATCH(Exch_Rate!FS$1,exch_month18,0))</f>
        <v>42000</v>
      </c>
      <c r="FT5" s="43">
        <f>INDEX(exchange_rates16,MATCH(Exch_Rate!A5,Exch_regions1,0),MATCH(Exch_Rate!FT$1,exch_month19,0))</f>
        <v>42000</v>
      </c>
      <c r="FU5" s="43">
        <f>INDEX(exchange_rates17,MATCH(Exch_Rate!A5,Exch_regions1,0),MATCH(Exch_Rate!FU$1,exch_month20,0))</f>
        <v>42000</v>
      </c>
      <c r="FV5" s="43">
        <f>INDEX(exchange_rates18,MATCH(Exch_Rate!A5,Exch_regions1,0),MATCH(Exch_Rate!FV$1,exch_month21,0))</f>
        <v>42000</v>
      </c>
      <c r="FW5" s="43">
        <f>INDEX(exchange_rates19,MATCH(Exch_Rate!A5,Exch_regions1,0),MATCH(Exch_Rate!FW$1,exch_month22,0))</f>
        <v>42000</v>
      </c>
    </row>
    <row r="6" spans="1:179" x14ac:dyDescent="0.25">
      <c r="A6" s="14" t="s">
        <v>4</v>
      </c>
      <c r="B6" s="27">
        <f t="shared" si="0"/>
        <v>32000</v>
      </c>
      <c r="C6" s="27">
        <f t="shared" si="0"/>
        <v>31500</v>
      </c>
      <c r="D6" s="27">
        <f t="shared" si="0"/>
        <v>32000</v>
      </c>
      <c r="E6" s="27">
        <f t="shared" si="0"/>
        <v>31500</v>
      </c>
      <c r="F6" s="27">
        <f t="shared" si="0"/>
        <v>32000</v>
      </c>
      <c r="G6" s="27">
        <f t="shared" si="0"/>
        <v>32000</v>
      </c>
      <c r="H6" s="27">
        <f t="shared" si="0"/>
        <v>32875</v>
      </c>
      <c r="I6" s="27">
        <f t="shared" si="0"/>
        <v>30500</v>
      </c>
      <c r="J6" s="27">
        <f t="shared" si="0"/>
        <v>31625</v>
      </c>
      <c r="K6" s="27">
        <f t="shared" si="0"/>
        <v>30250</v>
      </c>
      <c r="L6" s="27">
        <f t="shared" si="1"/>
        <v>29500</v>
      </c>
      <c r="M6" s="27">
        <f t="shared" si="1"/>
        <v>28000</v>
      </c>
      <c r="N6" s="27">
        <f t="shared" si="1"/>
        <v>28000</v>
      </c>
      <c r="O6" s="27">
        <f t="shared" si="1"/>
        <v>26000</v>
      </c>
      <c r="P6" s="27">
        <f t="shared" si="1"/>
        <v>22750</v>
      </c>
      <c r="Q6" s="27">
        <f t="shared" si="1"/>
        <v>25000</v>
      </c>
      <c r="R6" s="27">
        <f t="shared" si="1"/>
        <v>24750</v>
      </c>
      <c r="S6" s="27">
        <f t="shared" si="1"/>
        <v>23500</v>
      </c>
      <c r="T6" s="27">
        <f t="shared" si="1"/>
        <v>20250</v>
      </c>
      <c r="U6" s="27">
        <f t="shared" si="1"/>
        <v>20500</v>
      </c>
      <c r="V6" s="27">
        <f t="shared" si="2"/>
        <v>21250</v>
      </c>
      <c r="W6" s="27">
        <f t="shared" si="2"/>
        <v>22200</v>
      </c>
      <c r="X6" s="27">
        <f t="shared" si="2"/>
        <v>22750</v>
      </c>
      <c r="Y6" s="27">
        <f t="shared" si="2"/>
        <v>22500</v>
      </c>
      <c r="Z6" s="27">
        <f t="shared" si="2"/>
        <v>22500</v>
      </c>
      <c r="AA6" s="27">
        <f t="shared" si="2"/>
        <v>22000</v>
      </c>
      <c r="AB6" s="27">
        <f t="shared" si="2"/>
        <v>21000</v>
      </c>
      <c r="AC6" s="27">
        <f t="shared" si="2"/>
        <v>21400</v>
      </c>
      <c r="AD6" s="27">
        <f t="shared" si="2"/>
        <v>21000</v>
      </c>
      <c r="AE6" s="27">
        <f t="shared" si="2"/>
        <v>21000</v>
      </c>
      <c r="AF6" s="27">
        <f t="shared" si="3"/>
        <v>21000</v>
      </c>
      <c r="AG6" s="27">
        <f t="shared" si="3"/>
        <v>22000</v>
      </c>
      <c r="AH6" s="27">
        <f t="shared" si="3"/>
        <v>22800</v>
      </c>
      <c r="AI6" s="27">
        <f t="shared" si="3"/>
        <v>22250</v>
      </c>
      <c r="AJ6" s="27">
        <f t="shared" si="3"/>
        <v>22000</v>
      </c>
      <c r="AK6" s="27">
        <f t="shared" si="3"/>
        <v>22000</v>
      </c>
      <c r="AL6" s="27">
        <f t="shared" si="3"/>
        <v>22000</v>
      </c>
      <c r="AM6" s="27">
        <f t="shared" si="3"/>
        <v>22000</v>
      </c>
      <c r="AN6" s="27">
        <f t="shared" si="3"/>
        <v>22000</v>
      </c>
      <c r="AO6" s="27">
        <f t="shared" si="3"/>
        <v>22000</v>
      </c>
      <c r="AP6" s="27">
        <f t="shared" si="4"/>
        <v>22000</v>
      </c>
      <c r="AQ6" s="27">
        <f t="shared" si="4"/>
        <v>22000</v>
      </c>
      <c r="AR6" s="27">
        <f t="shared" si="4"/>
        <v>22000</v>
      </c>
      <c r="AS6" s="27">
        <f t="shared" si="4"/>
        <v>22500</v>
      </c>
      <c r="AT6" s="27">
        <f t="shared" si="4"/>
        <v>22000</v>
      </c>
      <c r="AU6" s="27">
        <f t="shared" si="4"/>
        <v>22000</v>
      </c>
      <c r="AV6" s="27">
        <f t="shared" si="4"/>
        <v>22000</v>
      </c>
      <c r="AW6" s="27">
        <f t="shared" si="4"/>
        <v>22000</v>
      </c>
      <c r="AX6" s="27">
        <f t="shared" si="4"/>
        <v>22000</v>
      </c>
      <c r="AY6" s="27">
        <f t="shared" si="4"/>
        <v>22000</v>
      </c>
      <c r="AZ6" s="27">
        <f t="shared" si="5"/>
        <v>22000</v>
      </c>
      <c r="BA6" s="27">
        <f t="shared" si="5"/>
        <v>22000</v>
      </c>
      <c r="BB6" s="27">
        <f t="shared" si="5"/>
        <v>23000</v>
      </c>
      <c r="BC6" s="27">
        <f t="shared" si="5"/>
        <v>22500</v>
      </c>
      <c r="BD6" s="27">
        <f t="shared" si="5"/>
        <v>22500</v>
      </c>
      <c r="BE6" s="27">
        <f t="shared" si="5"/>
        <v>22000</v>
      </c>
      <c r="BF6" s="27">
        <f t="shared" si="5"/>
        <v>22000</v>
      </c>
      <c r="BG6" s="27">
        <f t="shared" si="5"/>
        <v>22000</v>
      </c>
      <c r="BH6" s="27">
        <f t="shared" si="5"/>
        <v>22750</v>
      </c>
      <c r="BI6" s="27">
        <f t="shared" si="5"/>
        <v>22750</v>
      </c>
      <c r="BJ6" s="27">
        <f t="shared" si="6"/>
        <v>22750</v>
      </c>
      <c r="BK6" s="27">
        <f t="shared" si="6"/>
        <v>22000</v>
      </c>
      <c r="BL6" s="27">
        <f t="shared" si="6"/>
        <v>22000</v>
      </c>
      <c r="BM6" s="27">
        <f t="shared" si="6"/>
        <v>22000</v>
      </c>
      <c r="BN6" s="27">
        <f t="shared" si="6"/>
        <v>24000</v>
      </c>
      <c r="BO6" s="27">
        <f t="shared" si="6"/>
        <v>24250</v>
      </c>
      <c r="BP6" s="27">
        <f t="shared" si="6"/>
        <v>24000</v>
      </c>
      <c r="BQ6" s="27">
        <f t="shared" si="6"/>
        <v>24000</v>
      </c>
      <c r="BR6" s="27">
        <f t="shared" si="6"/>
        <v>24000</v>
      </c>
      <c r="BS6" s="27">
        <f t="shared" si="6"/>
        <v>24000</v>
      </c>
      <c r="BT6" s="27">
        <f t="shared" si="7"/>
        <v>24000</v>
      </c>
      <c r="BU6" s="27">
        <f t="shared" si="7"/>
        <v>24000</v>
      </c>
      <c r="BV6" s="27">
        <f t="shared" si="7"/>
        <v>24800</v>
      </c>
      <c r="BW6" s="27">
        <f t="shared" si="7"/>
        <v>24000</v>
      </c>
      <c r="BX6" s="27">
        <f t="shared" si="7"/>
        <v>25000</v>
      </c>
      <c r="BY6" s="27">
        <f t="shared" si="7"/>
        <v>25000</v>
      </c>
      <c r="BZ6" s="27">
        <f t="shared" si="7"/>
        <v>25000</v>
      </c>
      <c r="CA6" s="27">
        <f t="shared" si="7"/>
        <v>25000</v>
      </c>
      <c r="CB6" s="27">
        <f t="shared" si="7"/>
        <v>27000</v>
      </c>
      <c r="CC6" s="27">
        <f t="shared" si="7"/>
        <v>28000</v>
      </c>
      <c r="CD6" s="27">
        <f t="shared" si="8"/>
        <v>29000</v>
      </c>
      <c r="CE6" s="27">
        <f t="shared" si="8"/>
        <v>25200</v>
      </c>
      <c r="CF6" s="27">
        <f t="shared" si="8"/>
        <v>28250</v>
      </c>
      <c r="CG6" s="27">
        <f t="shared" si="8"/>
        <v>30000</v>
      </c>
      <c r="CH6" s="27">
        <f t="shared" si="8"/>
        <v>30000</v>
      </c>
      <c r="CI6" s="27">
        <f t="shared" si="8"/>
        <v>30000</v>
      </c>
      <c r="CJ6" s="27">
        <f t="shared" si="8"/>
        <v>30000</v>
      </c>
      <c r="CK6" s="27">
        <f t="shared" si="8"/>
        <v>30500</v>
      </c>
      <c r="CL6" s="27">
        <f t="shared" si="8"/>
        <v>30000</v>
      </c>
      <c r="CM6" s="27">
        <f t="shared" si="8"/>
        <v>30000</v>
      </c>
      <c r="CN6" s="27">
        <f t="shared" si="9"/>
        <v>30000</v>
      </c>
      <c r="CO6" s="27">
        <f t="shared" si="9"/>
        <v>30000</v>
      </c>
      <c r="CP6" s="27">
        <f t="shared" si="9"/>
        <v>30000</v>
      </c>
      <c r="CQ6" s="27">
        <f t="shared" si="9"/>
        <v>30000</v>
      </c>
      <c r="CR6" s="27">
        <f t="shared" si="9"/>
        <v>30500</v>
      </c>
      <c r="CS6" s="27">
        <f t="shared" si="9"/>
        <v>28000</v>
      </c>
      <c r="CT6" s="27">
        <f t="shared" si="9"/>
        <v>28000</v>
      </c>
      <c r="CU6" s="27">
        <f t="shared" si="9"/>
        <v>28000</v>
      </c>
      <c r="CV6" s="27">
        <f t="shared" si="9"/>
        <v>29000</v>
      </c>
      <c r="CW6" s="27">
        <f t="shared" si="9"/>
        <v>28000</v>
      </c>
      <c r="CX6" s="27">
        <f t="shared" si="9"/>
        <v>28000</v>
      </c>
      <c r="CY6" s="27">
        <f t="shared" si="9"/>
        <v>29000</v>
      </c>
      <c r="CZ6" s="27">
        <f t="shared" si="9"/>
        <v>30600</v>
      </c>
      <c r="DA6" s="27">
        <f t="shared" si="9"/>
        <v>30000</v>
      </c>
      <c r="DB6" s="27">
        <f t="shared" si="9"/>
        <v>30000</v>
      </c>
      <c r="DC6" s="27">
        <f t="shared" si="9"/>
        <v>29500</v>
      </c>
      <c r="DD6" s="27">
        <f t="shared" si="9"/>
        <v>28500</v>
      </c>
      <c r="DE6" s="27">
        <f t="shared" si="9"/>
        <v>28250</v>
      </c>
      <c r="DF6" s="27">
        <f t="shared" si="9"/>
        <v>29000</v>
      </c>
      <c r="DG6" s="27">
        <f t="shared" si="9"/>
        <v>29000</v>
      </c>
      <c r="DH6" s="27">
        <f t="shared" si="9"/>
        <v>29000</v>
      </c>
      <c r="DI6" s="27">
        <f t="shared" si="10"/>
        <v>31000</v>
      </c>
      <c r="DJ6" s="27">
        <f t="shared" si="10"/>
        <v>32000</v>
      </c>
      <c r="DK6" s="27">
        <f t="shared" si="10"/>
        <v>33400</v>
      </c>
      <c r="DL6" s="27">
        <f t="shared" si="10"/>
        <v>33250</v>
      </c>
      <c r="DM6" s="27">
        <f t="shared" si="10"/>
        <v>35600</v>
      </c>
      <c r="DN6" s="27">
        <f t="shared" si="10"/>
        <v>35500</v>
      </c>
      <c r="DO6" s="27">
        <f t="shared" si="10"/>
        <v>37750</v>
      </c>
      <c r="DP6" s="27">
        <f t="shared" si="10"/>
        <v>38000</v>
      </c>
      <c r="DQ6" s="27">
        <f t="shared" si="10"/>
        <v>38000</v>
      </c>
      <c r="DR6" s="27">
        <f t="shared" si="10"/>
        <v>38500</v>
      </c>
      <c r="DS6" s="27">
        <f t="shared" si="10"/>
        <v>45000</v>
      </c>
      <c r="DT6" s="27">
        <f t="shared" si="10"/>
        <v>40000</v>
      </c>
      <c r="DU6" s="27">
        <f t="shared" si="10"/>
        <v>40000</v>
      </c>
      <c r="DV6" s="27">
        <f t="shared" si="10"/>
        <v>40000</v>
      </c>
      <c r="DW6" s="27">
        <f t="shared" si="10"/>
        <v>40000</v>
      </c>
      <c r="DX6" s="27">
        <f t="shared" si="10"/>
        <v>40000</v>
      </c>
      <c r="DY6" s="27">
        <f t="shared" si="10"/>
        <v>40000</v>
      </c>
      <c r="DZ6" s="27">
        <f t="shared" si="10"/>
        <v>40000</v>
      </c>
      <c r="EA6" s="27">
        <f t="shared" si="12"/>
        <v>40000</v>
      </c>
      <c r="EB6" s="27">
        <f t="shared" si="12"/>
        <v>40000</v>
      </c>
      <c r="EC6" s="27">
        <f t="shared" si="12"/>
        <v>40000</v>
      </c>
      <c r="ED6" s="27">
        <f t="shared" si="12"/>
        <v>40000</v>
      </c>
      <c r="EE6" s="27">
        <f t="shared" si="12"/>
        <v>40000</v>
      </c>
      <c r="EF6" s="27">
        <f t="shared" si="12"/>
        <v>40000</v>
      </c>
      <c r="EG6" s="27">
        <f t="shared" si="12"/>
        <v>40000</v>
      </c>
      <c r="EH6" s="27">
        <f t="shared" si="12"/>
        <v>40000</v>
      </c>
      <c r="EI6" s="27">
        <f t="shared" si="12"/>
        <v>40000</v>
      </c>
      <c r="EJ6" s="27">
        <f t="shared" si="12"/>
        <v>40000</v>
      </c>
      <c r="EK6" s="27">
        <f t="shared" si="12"/>
        <v>40000</v>
      </c>
      <c r="EL6" s="27">
        <f t="shared" si="12"/>
        <v>40000</v>
      </c>
      <c r="EM6" s="27">
        <f t="shared" si="12"/>
        <v>40000</v>
      </c>
      <c r="EN6" s="27">
        <f t="shared" si="12"/>
        <v>40000</v>
      </c>
      <c r="EO6" s="27">
        <f t="shared" si="12"/>
        <v>40000</v>
      </c>
      <c r="EP6" s="27">
        <f t="shared" si="12"/>
        <v>40000</v>
      </c>
      <c r="EQ6" s="27">
        <f t="shared" si="12"/>
        <v>40000</v>
      </c>
      <c r="ER6" s="27">
        <f t="shared" si="12"/>
        <v>40000</v>
      </c>
      <c r="ES6" s="27">
        <f t="shared" si="12"/>
        <v>40000</v>
      </c>
      <c r="ET6" s="27">
        <f t="shared" si="11"/>
        <v>40000</v>
      </c>
      <c r="EU6" s="27">
        <f t="shared" si="11"/>
        <v>40000</v>
      </c>
      <c r="EV6" s="27">
        <f t="shared" si="11"/>
        <v>40000</v>
      </c>
      <c r="EW6" s="27">
        <f t="shared" si="11"/>
        <v>40000</v>
      </c>
      <c r="EX6" s="27">
        <f t="shared" si="11"/>
        <v>40000</v>
      </c>
      <c r="EY6" s="27">
        <f t="shared" si="11"/>
        <v>40000</v>
      </c>
      <c r="EZ6" s="27">
        <f t="shared" si="11"/>
        <v>40000</v>
      </c>
      <c r="FA6" s="27">
        <f t="shared" si="11"/>
        <v>40000</v>
      </c>
      <c r="FB6" s="27">
        <f t="shared" si="11"/>
        <v>40000</v>
      </c>
      <c r="FC6" s="27">
        <f t="shared" si="11"/>
        <v>40000</v>
      </c>
      <c r="FD6" s="27">
        <f t="shared" si="11"/>
        <v>40000</v>
      </c>
      <c r="FE6" s="27">
        <f>INDEX(Exch_Rate_Data1,MATCH(Exch_Rate!A6,Exch_regions1,0),MATCH(Exch_Rate!FE$1,exch_month4,0))</f>
        <v>40000</v>
      </c>
      <c r="FF6" s="31">
        <f>INDEX(exch_Rate_Data2,MATCH(Exch_Rate!A6,Exch_regions1,0),MATCH(Exch_Rate!FF$1,exch_month5,0))</f>
        <v>40000</v>
      </c>
      <c r="FG6" s="31">
        <f>INDEX(exch_Rate_Data3,MATCH(Exch_Rate!A6,Exch_regions1,0),MATCH(Exch_Rate!FG$1,exch_month6,0))</f>
        <v>40000</v>
      </c>
      <c r="FH6" s="31">
        <f>INDEX(Exchange_rate4,MATCH(Exch_Rate!A6,Exch_regions1,0),MATCH(Exch_Rate!FH$1,exch_month7,0))</f>
        <v>40000</v>
      </c>
      <c r="FI6" s="31">
        <f>INDEX(Exchange_rate5,MATCH(Exch_Rate!A6,Exch_regions1,0),MATCH(Exch_Rate!FI$1,exch_month8,0))</f>
        <v>40000</v>
      </c>
      <c r="FJ6" s="31">
        <f>INDEX(Exchange_rate6,MATCH(Exch_Rate!A6,Exch_regions1,0),MATCH(Exch_Rate!FJ$1,exch_month9,0))</f>
        <v>40000</v>
      </c>
      <c r="FK6" s="43">
        <f>INDEX(Exchange_rate7,MATCH(Exch_Rate!A6,Exch_regions1,0),MATCH(Exch_Rate!FK$1,exch_month10,0))</f>
        <v>40000</v>
      </c>
      <c r="FL6" s="43">
        <f>INDEX(exchange_rates8,MATCH(Exch_Rate!A6,Exch_regions1,0),MATCH(Exch_Rate!FL$1,exch_month11,0))</f>
        <v>40000</v>
      </c>
      <c r="FM6" s="43">
        <f>INDEX(exchange_rates9,MATCH(Exch_Rate!A6,Exch_regions1,0),MATCH(Exch_Rate!FM$1,exch_month12,0))</f>
        <v>40000</v>
      </c>
      <c r="FN6" s="43">
        <f>INDEX(exchange_rates10,MATCH(Exch_Rate!A6,Exch_regions1,0),MATCH(Exch_Rate!FN$1,exch_month13,0))</f>
        <v>40000</v>
      </c>
      <c r="FO6" s="43">
        <f>INDEX(exchange_rates11,MATCH(Exch_Rate!A6,Exch_regions1,0),MATCH(Exch_Rate!FO$1,exch_month14,0))</f>
        <v>40000</v>
      </c>
      <c r="FP6" s="43">
        <f>INDEX(exchange_rates12,MATCH(Exch_Rate!A6,Exch_regions1,0),MATCH(Exch_Rate!FP$1,exch_month15,0))</f>
        <v>40000</v>
      </c>
      <c r="FQ6" s="43">
        <f>INDEX(exchange_rates13,MATCH(Exch_Rate!A6,Exch_regions1,0),MATCH(Exch_Rate!FQ$1,exch_month16,0))</f>
        <v>40000</v>
      </c>
      <c r="FR6" s="43">
        <f>INDEX(exchange_rates14,MATCH(Exch_Rate!A6,Exch_regions1,0),MATCH(Exch_Rate!FR$1,exch_month17,0))</f>
        <v>40000</v>
      </c>
      <c r="FS6" s="43">
        <f>INDEX(exchange_rates15,MATCH(Exch_Rate!A6,Exch_regions1,0),MATCH(Exch_Rate!FS$1,exch_month18,0))</f>
        <v>40000</v>
      </c>
      <c r="FT6" s="43">
        <f>INDEX(exchange_rates16,MATCH(Exch_Rate!A6,Exch_regions1,0),MATCH(Exch_Rate!FT$1,exch_month19,0))</f>
        <v>40000</v>
      </c>
      <c r="FU6" s="43">
        <f>INDEX(exchange_rates17,MATCH(Exch_Rate!A6,Exch_regions1,0),MATCH(Exch_Rate!FU$1,exch_month20,0))</f>
        <v>40000</v>
      </c>
      <c r="FV6" s="43">
        <f>INDEX(exchange_rates18,MATCH(Exch_Rate!A6,Exch_regions1,0),MATCH(Exch_Rate!FV$1,exch_month21,0))</f>
        <v>40000</v>
      </c>
      <c r="FW6" s="43">
        <f>INDEX(exchange_rates19,MATCH(Exch_Rate!A6,Exch_regions1,0),MATCH(Exch_Rate!FW$1,exch_month22,0))</f>
        <v>40000</v>
      </c>
    </row>
    <row r="7" spans="1:179" x14ac:dyDescent="0.25">
      <c r="A7" s="14" t="s">
        <v>5</v>
      </c>
      <c r="B7" s="27">
        <f t="shared" si="0"/>
        <v>31000</v>
      </c>
      <c r="C7" s="27">
        <f t="shared" si="0"/>
        <v>31000</v>
      </c>
      <c r="D7" s="27">
        <f t="shared" si="0"/>
        <v>31500</v>
      </c>
      <c r="E7" s="27">
        <f t="shared" si="0"/>
        <v>31500</v>
      </c>
      <c r="F7" s="27">
        <f t="shared" si="0"/>
        <v>31750</v>
      </c>
      <c r="G7" s="27">
        <f t="shared" si="0"/>
        <v>31750</v>
      </c>
      <c r="H7" s="27">
        <f t="shared" si="0"/>
        <v>31750</v>
      </c>
      <c r="I7" s="27">
        <f t="shared" si="0"/>
        <v>31000</v>
      </c>
      <c r="J7" s="27">
        <f t="shared" si="0"/>
        <v>31000</v>
      </c>
      <c r="K7" s="27">
        <f t="shared" si="0"/>
        <v>29750</v>
      </c>
      <c r="L7" s="27">
        <f t="shared" si="1"/>
        <v>28375</v>
      </c>
      <c r="M7" s="27">
        <f t="shared" si="1"/>
        <v>27250</v>
      </c>
      <c r="N7" s="27">
        <f t="shared" si="1"/>
        <v>26750</v>
      </c>
      <c r="O7" s="27">
        <f t="shared" si="1"/>
        <v>25000</v>
      </c>
      <c r="P7" s="27">
        <f t="shared" si="1"/>
        <v>22750</v>
      </c>
      <c r="Q7" s="27">
        <f t="shared" si="1"/>
        <v>24000</v>
      </c>
      <c r="R7" s="27">
        <f t="shared" si="1"/>
        <v>23750</v>
      </c>
      <c r="S7" s="27">
        <f t="shared" si="1"/>
        <v>23250</v>
      </c>
      <c r="T7" s="27">
        <f t="shared" si="1"/>
        <v>21375</v>
      </c>
      <c r="U7" s="27">
        <f t="shared" si="1"/>
        <v>21000</v>
      </c>
      <c r="V7" s="27">
        <f t="shared" si="2"/>
        <v>20750</v>
      </c>
      <c r="W7" s="27">
        <f t="shared" si="2"/>
        <v>21000</v>
      </c>
      <c r="X7" s="27">
        <f t="shared" si="2"/>
        <v>21000</v>
      </c>
      <c r="Y7" s="27">
        <f t="shared" si="2"/>
        <v>21100</v>
      </c>
      <c r="Z7" s="27">
        <f t="shared" si="2"/>
        <v>21500</v>
      </c>
      <c r="AA7" s="27">
        <f t="shared" si="2"/>
        <v>21000</v>
      </c>
      <c r="AB7" s="27">
        <f t="shared" si="2"/>
        <v>20000</v>
      </c>
      <c r="AC7" s="27">
        <f t="shared" si="2"/>
        <v>20500</v>
      </c>
      <c r="AD7" s="27">
        <f t="shared" si="2"/>
        <v>21000</v>
      </c>
      <c r="AE7" s="27">
        <f t="shared" si="2"/>
        <v>21000</v>
      </c>
      <c r="AF7" s="27">
        <f t="shared" si="3"/>
        <v>21000</v>
      </c>
      <c r="AG7" s="27">
        <f t="shared" si="3"/>
        <v>21000</v>
      </c>
      <c r="AH7" s="27">
        <f t="shared" si="3"/>
        <v>21000</v>
      </c>
      <c r="AI7" s="27">
        <f t="shared" si="3"/>
        <v>21000</v>
      </c>
      <c r="AJ7" s="27">
        <f t="shared" si="3"/>
        <v>20500</v>
      </c>
      <c r="AK7" s="27">
        <f t="shared" si="3"/>
        <v>20000</v>
      </c>
      <c r="AL7" s="27">
        <f t="shared" si="3"/>
        <v>20000</v>
      </c>
      <c r="AM7" s="27">
        <f t="shared" si="3"/>
        <v>20000</v>
      </c>
      <c r="AN7" s="27">
        <f t="shared" si="3"/>
        <v>20000</v>
      </c>
      <c r="AO7" s="27">
        <f t="shared" si="3"/>
        <v>20000</v>
      </c>
      <c r="AP7" s="27">
        <f t="shared" si="4"/>
        <v>20250</v>
      </c>
      <c r="AQ7" s="27">
        <f t="shared" si="4"/>
        <v>20500</v>
      </c>
      <c r="AR7" s="27">
        <f t="shared" si="4"/>
        <v>20500</v>
      </c>
      <c r="AS7" s="27">
        <f t="shared" si="4"/>
        <v>20500</v>
      </c>
      <c r="AT7" s="27">
        <f t="shared" si="4"/>
        <v>20500</v>
      </c>
      <c r="AU7" s="27">
        <f t="shared" si="4"/>
        <v>20500</v>
      </c>
      <c r="AV7" s="27">
        <f t="shared" si="4"/>
        <v>20750</v>
      </c>
      <c r="AW7" s="27">
        <f t="shared" si="4"/>
        <v>20500</v>
      </c>
      <c r="AX7" s="27">
        <f t="shared" si="4"/>
        <v>20875</v>
      </c>
      <c r="AY7" s="27">
        <f t="shared" si="4"/>
        <v>21000</v>
      </c>
      <c r="AZ7" s="27">
        <f t="shared" si="5"/>
        <v>21000</v>
      </c>
      <c r="BA7" s="27">
        <f t="shared" si="5"/>
        <v>21000</v>
      </c>
      <c r="BB7" s="27">
        <f t="shared" si="5"/>
        <v>21000</v>
      </c>
      <c r="BC7" s="27">
        <f t="shared" si="5"/>
        <v>21000</v>
      </c>
      <c r="BD7" s="27">
        <f t="shared" si="5"/>
        <v>21000</v>
      </c>
      <c r="BE7" s="27">
        <f t="shared" si="5"/>
        <v>21000</v>
      </c>
      <c r="BF7" s="27">
        <f t="shared" si="5"/>
        <v>21000</v>
      </c>
      <c r="BG7" s="27">
        <f t="shared" si="5"/>
        <v>21750</v>
      </c>
      <c r="BH7" s="27">
        <f t="shared" si="5"/>
        <v>22000</v>
      </c>
      <c r="BI7" s="27">
        <f t="shared" si="5"/>
        <v>22000</v>
      </c>
      <c r="BJ7" s="27">
        <f t="shared" si="6"/>
        <v>22750</v>
      </c>
      <c r="BK7" s="27">
        <f t="shared" si="6"/>
        <v>23000</v>
      </c>
      <c r="BL7" s="27">
        <f t="shared" si="6"/>
        <v>23000</v>
      </c>
      <c r="BM7" s="27">
        <f t="shared" si="6"/>
        <v>23500</v>
      </c>
      <c r="BN7" s="27">
        <f t="shared" si="6"/>
        <v>23000</v>
      </c>
      <c r="BO7" s="27">
        <f t="shared" si="6"/>
        <v>22750</v>
      </c>
      <c r="BP7" s="27">
        <f t="shared" si="6"/>
        <v>23500</v>
      </c>
      <c r="BQ7" s="27">
        <f t="shared" si="6"/>
        <v>24000</v>
      </c>
      <c r="BR7" s="27">
        <f t="shared" si="6"/>
        <v>24750</v>
      </c>
      <c r="BS7" s="27">
        <f t="shared" si="6"/>
        <v>25000</v>
      </c>
      <c r="BT7" s="27">
        <f t="shared" si="7"/>
        <v>25667</v>
      </c>
      <c r="BU7" s="27">
        <f t="shared" si="7"/>
        <v>26000</v>
      </c>
      <c r="BV7" s="27">
        <f t="shared" si="7"/>
        <v>26000</v>
      </c>
      <c r="BW7" s="27">
        <f t="shared" si="7"/>
        <v>26625</v>
      </c>
      <c r="BX7" s="27">
        <f t="shared" si="7"/>
        <v>27750</v>
      </c>
      <c r="BY7" s="27">
        <f t="shared" si="7"/>
        <v>28000</v>
      </c>
      <c r="BZ7" s="27">
        <f t="shared" si="7"/>
        <v>28000</v>
      </c>
      <c r="CA7" s="27">
        <f t="shared" si="7"/>
        <v>28000</v>
      </c>
      <c r="CB7" s="27">
        <f t="shared" si="7"/>
        <v>28750</v>
      </c>
      <c r="CC7" s="27">
        <f t="shared" si="7"/>
        <v>27500</v>
      </c>
      <c r="CD7" s="27">
        <f t="shared" si="8"/>
        <v>25500</v>
      </c>
      <c r="CE7" s="27">
        <f t="shared" si="8"/>
        <v>26500</v>
      </c>
      <c r="CF7" s="27">
        <f t="shared" si="8"/>
        <v>27500</v>
      </c>
      <c r="CG7" s="27">
        <f t="shared" si="8"/>
        <v>28000</v>
      </c>
      <c r="CH7" s="27">
        <f t="shared" si="8"/>
        <v>28000</v>
      </c>
      <c r="CI7" s="27">
        <f t="shared" si="8"/>
        <v>28000</v>
      </c>
      <c r="CJ7" s="27">
        <f t="shared" si="8"/>
        <v>28000</v>
      </c>
      <c r="CK7" s="27">
        <f t="shared" si="8"/>
        <v>28000</v>
      </c>
      <c r="CL7" s="27">
        <f t="shared" si="8"/>
        <v>28500</v>
      </c>
      <c r="CM7" s="27">
        <f t="shared" si="8"/>
        <v>29000</v>
      </c>
      <c r="CN7" s="27">
        <f t="shared" si="9"/>
        <v>30250</v>
      </c>
      <c r="CO7" s="27">
        <f t="shared" si="9"/>
        <v>31000</v>
      </c>
      <c r="CP7" s="27">
        <f t="shared" si="9"/>
        <v>31750</v>
      </c>
      <c r="CQ7" s="27">
        <f t="shared" si="9"/>
        <v>33000</v>
      </c>
      <c r="CR7" s="27">
        <f t="shared" si="9"/>
        <v>33000</v>
      </c>
      <c r="CS7" s="27">
        <f t="shared" si="9"/>
        <v>33000</v>
      </c>
      <c r="CT7" s="27">
        <f t="shared" si="9"/>
        <v>31250</v>
      </c>
      <c r="CU7" s="27">
        <f t="shared" si="9"/>
        <v>30500</v>
      </c>
      <c r="CV7" s="27">
        <f t="shared" si="9"/>
        <v>31750</v>
      </c>
      <c r="CW7" s="27">
        <f t="shared" si="9"/>
        <v>32000</v>
      </c>
      <c r="CX7" s="27">
        <f t="shared" si="9"/>
        <v>32000</v>
      </c>
      <c r="CY7" s="27">
        <f t="shared" si="9"/>
        <v>32000</v>
      </c>
      <c r="CZ7" s="27">
        <f t="shared" si="9"/>
        <v>32000</v>
      </c>
      <c r="DA7" s="27">
        <f t="shared" si="9"/>
        <v>32750</v>
      </c>
      <c r="DB7" s="27">
        <f t="shared" si="9"/>
        <v>33000</v>
      </c>
      <c r="DC7" s="27">
        <f t="shared" si="9"/>
        <v>33000</v>
      </c>
      <c r="DD7" s="27">
        <f t="shared" si="9"/>
        <v>33500</v>
      </c>
      <c r="DE7" s="27">
        <f t="shared" si="9"/>
        <v>34000</v>
      </c>
      <c r="DF7" s="27">
        <f t="shared" si="9"/>
        <v>34000</v>
      </c>
      <c r="DG7" s="27">
        <f t="shared" si="9"/>
        <v>34500</v>
      </c>
      <c r="DH7" s="27">
        <f t="shared" si="9"/>
        <v>35000</v>
      </c>
      <c r="DI7" s="27">
        <f t="shared" si="10"/>
        <v>35250</v>
      </c>
      <c r="DJ7" s="27">
        <f t="shared" si="10"/>
        <v>36000</v>
      </c>
      <c r="DK7" s="27">
        <f t="shared" si="10"/>
        <v>36000</v>
      </c>
      <c r="DL7" s="27">
        <f t="shared" si="10"/>
        <v>36750</v>
      </c>
      <c r="DM7" s="27">
        <f t="shared" si="10"/>
        <v>37750</v>
      </c>
      <c r="DN7" s="27">
        <f t="shared" si="10"/>
        <v>38750</v>
      </c>
      <c r="DO7" s="27">
        <f t="shared" si="10"/>
        <v>40000</v>
      </c>
      <c r="DP7" s="27">
        <f t="shared" si="10"/>
        <v>40000</v>
      </c>
      <c r="DQ7" s="27">
        <f t="shared" si="10"/>
        <v>40000</v>
      </c>
      <c r="DR7" s="27">
        <f t="shared" si="10"/>
        <v>40000</v>
      </c>
      <c r="DS7" s="27">
        <f t="shared" si="10"/>
        <v>40000</v>
      </c>
      <c r="DT7" s="27">
        <f t="shared" si="10"/>
        <v>40000</v>
      </c>
      <c r="DU7" s="27">
        <f t="shared" si="10"/>
        <v>40000</v>
      </c>
      <c r="DV7" s="27">
        <f t="shared" si="10"/>
        <v>40000</v>
      </c>
      <c r="DW7" s="27">
        <f t="shared" si="10"/>
        <v>40000</v>
      </c>
      <c r="DX7" s="27">
        <f t="shared" si="10"/>
        <v>40000</v>
      </c>
      <c r="DY7" s="27">
        <f t="shared" si="10"/>
        <v>40000</v>
      </c>
      <c r="DZ7" s="27">
        <f t="shared" si="10"/>
        <v>40000</v>
      </c>
      <c r="EA7" s="27">
        <f t="shared" si="12"/>
        <v>40000</v>
      </c>
      <c r="EB7" s="27">
        <f t="shared" si="12"/>
        <v>40000</v>
      </c>
      <c r="EC7" s="27">
        <f t="shared" si="12"/>
        <v>42000</v>
      </c>
      <c r="ED7" s="27">
        <f t="shared" si="12"/>
        <v>43800</v>
      </c>
      <c r="EE7" s="27">
        <f t="shared" si="12"/>
        <v>45000</v>
      </c>
      <c r="EF7" s="27">
        <f t="shared" si="12"/>
        <v>46500</v>
      </c>
      <c r="EG7" s="27">
        <f t="shared" si="12"/>
        <v>45000</v>
      </c>
      <c r="EH7" s="27">
        <f t="shared" si="12"/>
        <v>45000</v>
      </c>
      <c r="EI7" s="27">
        <f t="shared" si="12"/>
        <v>41750</v>
      </c>
      <c r="EJ7" s="27">
        <f t="shared" si="12"/>
        <v>40000</v>
      </c>
      <c r="EK7" s="27">
        <f t="shared" si="12"/>
        <v>40000</v>
      </c>
      <c r="EL7" s="27">
        <f t="shared" si="12"/>
        <v>40000</v>
      </c>
      <c r="EM7" s="27">
        <f t="shared" si="12"/>
        <v>40000</v>
      </c>
      <c r="EN7" s="27">
        <f t="shared" si="12"/>
        <v>40000</v>
      </c>
      <c r="EO7" s="27">
        <f t="shared" si="12"/>
        <v>40000</v>
      </c>
      <c r="EP7" s="27">
        <f t="shared" si="12"/>
        <v>40000</v>
      </c>
      <c r="EQ7" s="27">
        <f t="shared" si="12"/>
        <v>40000</v>
      </c>
      <c r="ER7" s="27">
        <f t="shared" si="12"/>
        <v>40000</v>
      </c>
      <c r="ES7" s="27">
        <f t="shared" ref="ES7:FC17" si="13">INDEX(Exch_Rate_Data,MATCH($A7,Exch_regions1,0),MATCH(ES$1,Exch_months1,0))</f>
        <v>40000</v>
      </c>
      <c r="ET7" s="27">
        <f t="shared" si="13"/>
        <v>40000</v>
      </c>
      <c r="EU7" s="27">
        <f t="shared" si="13"/>
        <v>40000</v>
      </c>
      <c r="EV7" s="27">
        <f t="shared" si="13"/>
        <v>40000</v>
      </c>
      <c r="EW7" s="27">
        <f t="shared" si="13"/>
        <v>40000</v>
      </c>
      <c r="EX7" s="27">
        <f t="shared" si="13"/>
        <v>40000</v>
      </c>
      <c r="EY7" s="27">
        <f t="shared" si="13"/>
        <v>40000</v>
      </c>
      <c r="EZ7" s="27">
        <f t="shared" si="13"/>
        <v>40000</v>
      </c>
      <c r="FA7" s="27">
        <f t="shared" si="13"/>
        <v>40000</v>
      </c>
      <c r="FB7" s="27">
        <f t="shared" si="13"/>
        <v>40000</v>
      </c>
      <c r="FC7" s="27">
        <f t="shared" si="13"/>
        <v>40000</v>
      </c>
      <c r="FD7" s="27">
        <f t="shared" si="11"/>
        <v>42000</v>
      </c>
      <c r="FE7" s="27">
        <f>INDEX(Exch_Rate_Data1,MATCH(Exch_Rate!A7,Exch_regions1,0),MATCH(Exch_Rate!FE$1,exch_month4,0))</f>
        <v>42000</v>
      </c>
      <c r="FF7" s="31">
        <f>INDEX(exch_Rate_Data2,MATCH(Exch_Rate!A7,Exch_regions1,0),MATCH(Exch_Rate!FF$1,exch_month5,0))</f>
        <v>42000</v>
      </c>
      <c r="FG7" s="31">
        <f>INDEX(exch_Rate_Data3,MATCH(Exch_Rate!A7,Exch_regions1,0),MATCH(Exch_Rate!FG$1,exch_month6,0))</f>
        <v>42000</v>
      </c>
      <c r="FH7" s="31">
        <f>INDEX(Exchange_rate4,MATCH(Exch_Rate!A7,Exch_regions1,0),MATCH(Exch_Rate!FH$1,exch_month7,0))</f>
        <v>42000</v>
      </c>
      <c r="FI7" s="31">
        <f>INDEX(Exchange_rate5,MATCH(Exch_Rate!A7,Exch_regions1,0),MATCH(Exch_Rate!FI$1,exch_month8,0))</f>
        <v>42000</v>
      </c>
      <c r="FJ7" s="31">
        <f>INDEX(Exchange_rate6,MATCH(Exch_Rate!A7,Exch_regions1,0),MATCH(Exch_Rate!FJ$1,exch_month9,0))</f>
        <v>42000</v>
      </c>
      <c r="FK7" s="43">
        <f>INDEX(Exchange_rate7,MATCH(Exch_Rate!A7,Exch_regions1,0),MATCH(Exch_Rate!FK$1,exch_month10,0))</f>
        <v>42000</v>
      </c>
      <c r="FL7" s="43">
        <f>INDEX(exchange_rates8,MATCH(Exch_Rate!A7,Exch_regions1,0),MATCH(Exch_Rate!FL$1,exch_month11,0))</f>
        <v>42000</v>
      </c>
      <c r="FM7" s="43">
        <f>INDEX(exchange_rates9,MATCH(Exch_Rate!A7,Exch_regions1,0),MATCH(Exch_Rate!FM$1,exch_month12,0))</f>
        <v>42000</v>
      </c>
      <c r="FN7" s="43">
        <f>INDEX(exchange_rates10,MATCH(Exch_Rate!A7,Exch_regions1,0),MATCH(Exch_Rate!FN$1,exch_month13,0))</f>
        <v>42000</v>
      </c>
      <c r="FO7" s="43">
        <f>INDEX(exchange_rates11,MATCH(Exch_Rate!A7,Exch_regions1,0),MATCH(Exch_Rate!FO$1,exch_month14,0))</f>
        <v>42000</v>
      </c>
      <c r="FP7" s="43">
        <f>INDEX(exchange_rates12,MATCH(Exch_Rate!A7,Exch_regions1,0),MATCH(Exch_Rate!FP$1,exch_month15,0))</f>
        <v>42000</v>
      </c>
      <c r="FQ7" s="43">
        <f>INDEX(exchange_rates13,MATCH(Exch_Rate!A7,Exch_regions1,0),MATCH(Exch_Rate!FQ$1,exch_month16,0))</f>
        <v>42000</v>
      </c>
      <c r="FR7" s="43">
        <f>INDEX(exchange_rates14,MATCH(Exch_Rate!A7,Exch_regions1,0),MATCH(Exch_Rate!FR$1,exch_month17,0))</f>
        <v>42000</v>
      </c>
      <c r="FS7" s="43">
        <f>INDEX(exchange_rates15,MATCH(Exch_Rate!A7,Exch_regions1,0),MATCH(Exch_Rate!FS$1,exch_month18,0))</f>
        <v>42000</v>
      </c>
      <c r="FT7" s="43">
        <f>INDEX(exchange_rates16,MATCH(Exch_Rate!A7,Exch_regions1,0),MATCH(Exch_Rate!FT$1,exch_month19,0))</f>
        <v>42000</v>
      </c>
      <c r="FU7" s="43">
        <f>INDEX(exchange_rates17,MATCH(Exch_Rate!A7,Exch_regions1,0),MATCH(Exch_Rate!FU$1,exch_month20,0))</f>
        <v>42000</v>
      </c>
      <c r="FV7" s="43">
        <f>INDEX(exchange_rates18,MATCH(Exch_Rate!A7,Exch_regions1,0),MATCH(Exch_Rate!FV$1,exch_month21,0))</f>
        <v>42000</v>
      </c>
      <c r="FW7" s="43">
        <f>INDEX(exchange_rates19,MATCH(Exch_Rate!A7,Exch_regions1,0),MATCH(Exch_Rate!FW$1,exch_month22,0))</f>
        <v>42000</v>
      </c>
    </row>
    <row r="8" spans="1:179" x14ac:dyDescent="0.25">
      <c r="A8" s="14" t="s">
        <v>16</v>
      </c>
      <c r="B8" s="27">
        <f t="shared" si="0"/>
        <v>5788</v>
      </c>
      <c r="C8" s="27">
        <f t="shared" si="0"/>
        <v>5425</v>
      </c>
      <c r="D8" s="27">
        <f t="shared" si="0"/>
        <v>5250</v>
      </c>
      <c r="E8" s="27">
        <f t="shared" si="0"/>
        <v>5875</v>
      </c>
      <c r="F8" s="27">
        <f t="shared" si="0"/>
        <v>6175</v>
      </c>
      <c r="G8" s="27">
        <f t="shared" si="0"/>
        <v>6000</v>
      </c>
      <c r="H8" s="27">
        <f t="shared" si="0"/>
        <v>5825</v>
      </c>
      <c r="I8" s="27">
        <f t="shared" si="0"/>
        <v>5700</v>
      </c>
      <c r="J8" s="27">
        <f t="shared" si="0"/>
        <v>5775</v>
      </c>
      <c r="K8" s="27">
        <f t="shared" si="0"/>
        <v>5450</v>
      </c>
      <c r="L8" s="27">
        <f t="shared" si="1"/>
        <v>5775</v>
      </c>
      <c r="M8" s="27">
        <f t="shared" si="1"/>
        <v>5775</v>
      </c>
      <c r="N8" s="27">
        <f t="shared" si="1"/>
        <v>5800</v>
      </c>
      <c r="O8" s="27">
        <f t="shared" si="1"/>
        <v>6000</v>
      </c>
      <c r="P8" s="27">
        <f t="shared" si="1"/>
        <v>6300</v>
      </c>
      <c r="Q8" s="27">
        <f t="shared" si="1"/>
        <v>6475</v>
      </c>
      <c r="R8" s="27">
        <f t="shared" si="1"/>
        <v>6650</v>
      </c>
      <c r="S8" s="27">
        <f t="shared" si="1"/>
        <v>6775</v>
      </c>
      <c r="T8" s="27">
        <f t="shared" si="1"/>
        <v>6550</v>
      </c>
      <c r="U8" s="27">
        <f t="shared" si="1"/>
        <v>6600</v>
      </c>
      <c r="V8" s="27">
        <f t="shared" si="2"/>
        <v>6350</v>
      </c>
      <c r="W8" s="27">
        <f t="shared" si="2"/>
        <v>6160</v>
      </c>
      <c r="X8" s="27">
        <f t="shared" si="2"/>
        <v>6525</v>
      </c>
      <c r="Y8" s="27">
        <f t="shared" si="2"/>
        <v>6600</v>
      </c>
      <c r="Z8" s="27">
        <f t="shared" si="2"/>
        <v>6900</v>
      </c>
      <c r="AA8" s="27">
        <f t="shared" si="2"/>
        <v>6750</v>
      </c>
      <c r="AB8" s="27">
        <f t="shared" si="2"/>
        <v>6825</v>
      </c>
      <c r="AC8" s="27">
        <f t="shared" si="2"/>
        <v>6950</v>
      </c>
      <c r="AD8" s="27">
        <f t="shared" si="2"/>
        <v>6788</v>
      </c>
      <c r="AE8" s="27">
        <f t="shared" si="2"/>
        <v>6750</v>
      </c>
      <c r="AF8" s="27">
        <f t="shared" si="3"/>
        <v>6700</v>
      </c>
      <c r="AG8" s="27">
        <f t="shared" si="3"/>
        <v>6850</v>
      </c>
      <c r="AH8" s="27">
        <f t="shared" si="3"/>
        <v>6525</v>
      </c>
      <c r="AI8" s="27">
        <f t="shared" si="3"/>
        <v>6775</v>
      </c>
      <c r="AJ8" s="27">
        <f t="shared" si="3"/>
        <v>6775</v>
      </c>
      <c r="AK8" s="27">
        <f t="shared" si="3"/>
        <v>6925</v>
      </c>
      <c r="AL8" s="27">
        <f t="shared" si="3"/>
        <v>6700</v>
      </c>
      <c r="AM8" s="27">
        <f t="shared" si="3"/>
        <v>6825</v>
      </c>
      <c r="AN8" s="27">
        <f t="shared" si="3"/>
        <v>6850</v>
      </c>
      <c r="AO8" s="27">
        <f t="shared" si="3"/>
        <v>6825</v>
      </c>
      <c r="AP8" s="27">
        <f t="shared" si="4"/>
        <v>6800</v>
      </c>
      <c r="AQ8" s="27">
        <f t="shared" si="4"/>
        <v>6800</v>
      </c>
      <c r="AR8" s="27">
        <f t="shared" si="4"/>
        <v>6725</v>
      </c>
      <c r="AS8" s="27">
        <f t="shared" si="4"/>
        <v>6850</v>
      </c>
      <c r="AT8" s="27">
        <f t="shared" si="4"/>
        <v>6850</v>
      </c>
      <c r="AU8" s="27">
        <f t="shared" si="4"/>
        <v>6875</v>
      </c>
      <c r="AV8" s="27">
        <f t="shared" si="4"/>
        <v>7000</v>
      </c>
      <c r="AW8" s="27">
        <f t="shared" si="4"/>
        <v>7000</v>
      </c>
      <c r="AX8" s="27">
        <f t="shared" si="4"/>
        <v>7100</v>
      </c>
      <c r="AY8" s="27">
        <f t="shared" si="4"/>
        <v>7000</v>
      </c>
      <c r="AZ8" s="27">
        <f t="shared" si="5"/>
        <v>7250</v>
      </c>
      <c r="BA8" s="27">
        <f t="shared" si="5"/>
        <v>7200</v>
      </c>
      <c r="BB8" s="27">
        <f t="shared" si="5"/>
        <v>7425</v>
      </c>
      <c r="BC8" s="27">
        <f t="shared" si="5"/>
        <v>7460</v>
      </c>
      <c r="BD8" s="27">
        <f t="shared" si="5"/>
        <v>7550</v>
      </c>
      <c r="BE8" s="27">
        <f t="shared" si="5"/>
        <v>7600</v>
      </c>
      <c r="BF8" s="27">
        <f t="shared" si="5"/>
        <v>7500</v>
      </c>
      <c r="BG8" s="27">
        <f t="shared" si="5"/>
        <v>7600</v>
      </c>
      <c r="BH8" s="27">
        <f t="shared" si="5"/>
        <v>7500</v>
      </c>
      <c r="BI8" s="27">
        <f t="shared" si="5"/>
        <v>7800</v>
      </c>
      <c r="BJ8" s="27">
        <f t="shared" si="6"/>
        <v>6525</v>
      </c>
      <c r="BK8" s="27">
        <f t="shared" si="6"/>
        <v>7100</v>
      </c>
      <c r="BL8" s="27">
        <f t="shared" si="6"/>
        <v>7150</v>
      </c>
      <c r="BM8" s="27">
        <f t="shared" si="6"/>
        <v>7400</v>
      </c>
      <c r="BN8" s="27">
        <f t="shared" si="6"/>
        <v>7500</v>
      </c>
      <c r="BO8" s="27">
        <f t="shared" si="6"/>
        <v>7500</v>
      </c>
      <c r="BP8" s="27">
        <f t="shared" si="6"/>
        <v>7600</v>
      </c>
      <c r="BQ8" s="27">
        <f t="shared" si="6"/>
        <v>7500</v>
      </c>
      <c r="BR8" s="27">
        <f t="shared" si="6"/>
        <v>7500</v>
      </c>
      <c r="BS8" s="27">
        <f t="shared" si="6"/>
        <v>7500</v>
      </c>
      <c r="BT8" s="27">
        <f t="shared" si="7"/>
        <v>7600</v>
      </c>
      <c r="BU8" s="27">
        <f t="shared" si="7"/>
        <v>7800</v>
      </c>
      <c r="BV8" s="27">
        <f t="shared" si="7"/>
        <v>8175</v>
      </c>
      <c r="BW8" s="27">
        <f t="shared" si="7"/>
        <v>7000</v>
      </c>
      <c r="BX8" s="27">
        <f t="shared" si="7"/>
        <v>7500</v>
      </c>
      <c r="BY8" s="27">
        <f t="shared" si="7"/>
        <v>8500</v>
      </c>
      <c r="BZ8" s="27">
        <f t="shared" si="7"/>
        <v>8500</v>
      </c>
      <c r="CA8" s="27">
        <f t="shared" si="7"/>
        <v>9000</v>
      </c>
      <c r="CB8" s="27">
        <f t="shared" si="7"/>
        <v>9350</v>
      </c>
      <c r="CC8" s="27">
        <f t="shared" si="7"/>
        <v>9300</v>
      </c>
      <c r="CD8" s="27">
        <f t="shared" si="8"/>
        <v>10000</v>
      </c>
      <c r="CE8" s="27">
        <f t="shared" si="8"/>
        <v>10000</v>
      </c>
      <c r="CF8" s="27">
        <f t="shared" si="8"/>
        <v>10000</v>
      </c>
      <c r="CG8" s="27">
        <f t="shared" si="8"/>
        <v>10000</v>
      </c>
      <c r="CH8" s="27">
        <f t="shared" si="8"/>
        <v>10000</v>
      </c>
      <c r="CI8" s="27">
        <f t="shared" si="8"/>
        <v>10035</v>
      </c>
      <c r="CJ8" s="27">
        <f t="shared" si="8"/>
        <v>10015</v>
      </c>
      <c r="CK8" s="27">
        <f t="shared" si="8"/>
        <v>10275</v>
      </c>
      <c r="CL8" s="27">
        <f t="shared" si="8"/>
        <v>9775</v>
      </c>
      <c r="CM8" s="27">
        <f t="shared" si="8"/>
        <v>10000</v>
      </c>
      <c r="CN8" s="27">
        <f t="shared" si="9"/>
        <v>10000</v>
      </c>
      <c r="CO8" s="27">
        <f t="shared" si="9"/>
        <v>10000</v>
      </c>
      <c r="CP8" s="27">
        <f t="shared" si="9"/>
        <v>10000</v>
      </c>
      <c r="CQ8" s="27">
        <f t="shared" si="9"/>
        <v>10000</v>
      </c>
      <c r="CR8" s="27">
        <f t="shared" si="9"/>
        <v>10000</v>
      </c>
      <c r="CS8" s="27">
        <f t="shared" si="9"/>
        <v>10000</v>
      </c>
      <c r="CT8" s="27">
        <f t="shared" si="9"/>
        <v>10000</v>
      </c>
      <c r="CU8" s="27">
        <f t="shared" si="9"/>
        <v>9725</v>
      </c>
      <c r="CV8" s="27">
        <f t="shared" si="9"/>
        <v>9575</v>
      </c>
      <c r="CW8" s="27">
        <f t="shared" si="9"/>
        <v>8600</v>
      </c>
      <c r="CX8" s="27">
        <f t="shared" si="9"/>
        <v>8350</v>
      </c>
      <c r="CY8" s="27">
        <f t="shared" si="9"/>
        <v>8450</v>
      </c>
      <c r="CZ8" s="27">
        <f t="shared" si="9"/>
        <v>8300</v>
      </c>
      <c r="DA8" s="27">
        <f t="shared" si="9"/>
        <v>8300</v>
      </c>
      <c r="DB8" s="27">
        <f t="shared" si="9"/>
        <v>8300</v>
      </c>
      <c r="DC8" s="27">
        <f t="shared" si="9"/>
        <v>8300</v>
      </c>
      <c r="DD8" s="27">
        <f t="shared" si="9"/>
        <v>8325</v>
      </c>
      <c r="DE8" s="27">
        <f t="shared" si="9"/>
        <v>8500</v>
      </c>
      <c r="DF8" s="27">
        <f t="shared" si="9"/>
        <v>8500</v>
      </c>
      <c r="DG8" s="27">
        <f t="shared" si="9"/>
        <v>8500</v>
      </c>
      <c r="DH8" s="27">
        <f t="shared" si="9"/>
        <v>8500</v>
      </c>
      <c r="DI8" s="27">
        <f t="shared" si="10"/>
        <v>8475</v>
      </c>
      <c r="DJ8" s="27">
        <f t="shared" si="10"/>
        <v>8375</v>
      </c>
      <c r="DK8" s="27">
        <f t="shared" si="10"/>
        <v>8380</v>
      </c>
      <c r="DL8" s="27">
        <f t="shared" si="10"/>
        <v>8425</v>
      </c>
      <c r="DM8" s="27">
        <f t="shared" si="10"/>
        <v>8425</v>
      </c>
      <c r="DN8" s="27">
        <f t="shared" si="10"/>
        <v>8475</v>
      </c>
      <c r="DO8" s="27">
        <f t="shared" si="10"/>
        <v>8500</v>
      </c>
      <c r="DP8" s="27">
        <f t="shared" si="10"/>
        <v>8500</v>
      </c>
      <c r="DQ8" s="27">
        <f t="shared" si="10"/>
        <v>8500</v>
      </c>
      <c r="DR8" s="27">
        <f t="shared" si="10"/>
        <v>8500</v>
      </c>
      <c r="DS8" s="27">
        <f t="shared" si="10"/>
        <v>8500</v>
      </c>
      <c r="DT8" s="27">
        <f t="shared" si="10"/>
        <v>8448</v>
      </c>
      <c r="DU8" s="27">
        <f t="shared" si="10"/>
        <v>8360</v>
      </c>
      <c r="DV8" s="27">
        <f t="shared" si="10"/>
        <v>8400</v>
      </c>
      <c r="DW8" s="27">
        <f t="shared" si="10"/>
        <v>8400</v>
      </c>
      <c r="DX8" s="27">
        <f t="shared" si="10"/>
        <v>8450</v>
      </c>
      <c r="DY8" s="27">
        <f t="shared" si="10"/>
        <v>8500</v>
      </c>
      <c r="DZ8" s="27">
        <f t="shared" si="10"/>
        <v>8500</v>
      </c>
      <c r="EA8" s="27">
        <f t="shared" si="12"/>
        <v>8500</v>
      </c>
      <c r="EB8" s="27">
        <f t="shared" si="12"/>
        <v>8500</v>
      </c>
      <c r="EC8" s="27">
        <f t="shared" si="12"/>
        <v>8500</v>
      </c>
      <c r="ED8" s="27">
        <f t="shared" si="12"/>
        <v>8500</v>
      </c>
      <c r="EE8" s="27">
        <f t="shared" si="12"/>
        <v>8500</v>
      </c>
      <c r="EF8" s="27">
        <f t="shared" si="12"/>
        <v>8430</v>
      </c>
      <c r="EG8" s="27">
        <f t="shared" si="12"/>
        <v>8435</v>
      </c>
      <c r="EH8" s="27">
        <f t="shared" si="12"/>
        <v>8406</v>
      </c>
      <c r="EI8" s="27">
        <f t="shared" si="12"/>
        <v>8463</v>
      </c>
      <c r="EJ8" s="27">
        <f t="shared" si="12"/>
        <v>8493</v>
      </c>
      <c r="EK8" s="27">
        <f t="shared" si="12"/>
        <v>8490</v>
      </c>
      <c r="EL8" s="27">
        <f t="shared" si="12"/>
        <v>8500</v>
      </c>
      <c r="EM8" s="27">
        <f t="shared" si="12"/>
        <v>8500</v>
      </c>
      <c r="EN8" s="27">
        <f t="shared" si="12"/>
        <v>8500</v>
      </c>
      <c r="EO8" s="27">
        <f t="shared" si="12"/>
        <v>8520</v>
      </c>
      <c r="EP8" s="27">
        <f t="shared" si="12"/>
        <v>8534</v>
      </c>
      <c r="EQ8" s="27">
        <f t="shared" si="12"/>
        <v>8570</v>
      </c>
      <c r="ER8" s="27">
        <f t="shared" si="12"/>
        <v>8500</v>
      </c>
      <c r="ES8" s="27">
        <f t="shared" si="13"/>
        <v>8590</v>
      </c>
      <c r="ET8" s="27">
        <f t="shared" si="13"/>
        <v>8600</v>
      </c>
      <c r="EU8" s="27">
        <f t="shared" si="13"/>
        <v>8600</v>
      </c>
      <c r="EV8" s="27">
        <f t="shared" si="13"/>
        <v>8630</v>
      </c>
      <c r="EW8" s="27">
        <f t="shared" si="13"/>
        <v>8675</v>
      </c>
      <c r="EX8" s="27">
        <f t="shared" si="13"/>
        <v>8655</v>
      </c>
      <c r="EY8" s="27">
        <f t="shared" si="13"/>
        <v>8760</v>
      </c>
      <c r="EZ8" s="27">
        <f t="shared" si="13"/>
        <v>8800</v>
      </c>
      <c r="FA8" s="27">
        <f t="shared" si="13"/>
        <v>8812</v>
      </c>
      <c r="FB8" s="27">
        <f t="shared" si="13"/>
        <v>8850</v>
      </c>
      <c r="FC8" s="27">
        <f t="shared" si="13"/>
        <v>8850</v>
      </c>
      <c r="FD8" s="27">
        <f t="shared" si="11"/>
        <v>8850</v>
      </c>
      <c r="FE8" s="27">
        <f>INDEX(Exch_Rate_Data1,MATCH(Exch_Rate!A8,Exch_regions1,0),MATCH(Exch_Rate!FE$1,exch_month4,0))</f>
        <v>9125</v>
      </c>
      <c r="FF8" s="31">
        <f>INDEX(exch_Rate_Data2,MATCH(Exch_Rate!A8,Exch_regions1,0),MATCH(Exch_Rate!FF$1,exch_month5,0))</f>
        <v>8900</v>
      </c>
      <c r="FG8" s="31">
        <f>INDEX(exch_Rate_Data3,MATCH(Exch_Rate!A8,Exch_regions1,0),MATCH(Exch_Rate!FG$1,exch_month6,0))</f>
        <v>8900</v>
      </c>
      <c r="FH8" s="31">
        <f>INDEX(Exchange_rate4,MATCH(Exch_Rate!A8,Exch_regions1,0),MATCH(Exch_Rate!FH$1,exch_month7,0))</f>
        <v>8960</v>
      </c>
      <c r="FI8" s="31">
        <f>INDEX(Exchange_rate5,MATCH(Exch_Rate!A8,Exch_regions1,0),MATCH(Exch_Rate!FI$1,exch_month8,0))</f>
        <v>9225</v>
      </c>
      <c r="FJ8" s="31">
        <f>INDEX(Exchange_rate6,MATCH(Exch_Rate!A8,Exch_regions1,0),MATCH(Exch_Rate!FJ$1,exch_month9,0))</f>
        <v>9400</v>
      </c>
      <c r="FK8" s="43">
        <f>INDEX(Exchange_rate7,MATCH(Exch_Rate!A8,Exch_regions1,0),MATCH(Exch_Rate!FK$1,exch_month10,0))</f>
        <v>9700</v>
      </c>
      <c r="FL8" s="43">
        <f>INDEX(exchange_rates8,MATCH(Exch_Rate!A8,Exch_regions1,0),MATCH(Exch_Rate!FL$1,exch_month11,0))</f>
        <v>9775</v>
      </c>
      <c r="FM8" s="43">
        <f>INDEX(exchange_rates9,MATCH(Exch_Rate!A8,Exch_regions1,0),MATCH(Exch_Rate!FM$1,exch_month12,0))</f>
        <v>9400</v>
      </c>
      <c r="FN8" s="43">
        <f>INDEX(exchange_rates10,MATCH(Exch_Rate!A8,Exch_regions1,0),MATCH(Exch_Rate!FN$1,exch_month13,0))</f>
        <v>9742</v>
      </c>
      <c r="FO8" s="43">
        <f>INDEX(exchange_rates11,MATCH(Exch_Rate!A8,Exch_regions1,0),MATCH(Exch_Rate!FO$1,exch_month14,0))</f>
        <v>9950</v>
      </c>
      <c r="FP8" s="43">
        <f>INDEX(exchange_rates12,MATCH(Exch_Rate!A8,Exch_regions1,0),MATCH(Exch_Rate!FP$1,exch_month15,0))</f>
        <v>10540</v>
      </c>
      <c r="FQ8" s="43">
        <f>INDEX(exchange_rates13,MATCH(Exch_Rate!A8,Exch_regions1,0),MATCH(Exch_Rate!FQ$1,exch_month16,0))</f>
        <v>10000</v>
      </c>
      <c r="FR8" s="43">
        <f>INDEX(exchange_rates14,MATCH(Exch_Rate!A8,Exch_regions1,0),MATCH(Exch_Rate!FR$1,exch_month17,0))</f>
        <v>10600</v>
      </c>
      <c r="FS8" s="43">
        <f>INDEX(exchange_rates15,MATCH(Exch_Rate!A8,Exch_regions1,0),MATCH(Exch_Rate!FS$1,exch_month18,0))</f>
        <v>10100</v>
      </c>
      <c r="FT8" s="43">
        <f>INDEX(exchange_rates16,MATCH(Exch_Rate!A8,Exch_regions1,0),MATCH(Exch_Rate!FT$1,exch_month19,0))</f>
        <v>10575</v>
      </c>
      <c r="FU8" s="43">
        <f>INDEX(exchange_rates17,MATCH(Exch_Rate!A8,Exch_regions1,0),MATCH(Exch_Rate!FU$1,exch_month20,0))</f>
        <v>10000</v>
      </c>
      <c r="FV8" s="43">
        <f>INDEX(exchange_rates18,MATCH(Exch_Rate!A8,Exch_regions1,0),MATCH(Exch_Rate!FV$1,exch_month21,0))</f>
        <v>10600</v>
      </c>
      <c r="FW8" s="43">
        <f>INDEX(exchange_rates19,MATCH(Exch_Rate!A8,Exch_regions1,0),MATCH(Exch_Rate!FW$1,exch_month22,0))</f>
        <v>10700</v>
      </c>
    </row>
    <row r="9" spans="1:179" x14ac:dyDescent="0.25">
      <c r="A9" s="14" t="s">
        <v>6</v>
      </c>
      <c r="B9" s="27">
        <f t="shared" si="0"/>
        <v>5625</v>
      </c>
      <c r="C9" s="27">
        <f t="shared" si="0"/>
        <v>5487.5</v>
      </c>
      <c r="D9" s="27">
        <f t="shared" si="0"/>
        <v>5150</v>
      </c>
      <c r="E9" s="27">
        <f t="shared" si="0"/>
        <v>6000</v>
      </c>
      <c r="F9" s="27">
        <f t="shared" si="0"/>
        <v>6125</v>
      </c>
      <c r="G9" s="27">
        <f t="shared" si="0"/>
        <v>5975</v>
      </c>
      <c r="H9" s="27">
        <f t="shared" si="0"/>
        <v>6025</v>
      </c>
      <c r="I9" s="27">
        <f t="shared" si="0"/>
        <v>5837.5</v>
      </c>
      <c r="J9" s="27">
        <f t="shared" si="0"/>
        <v>5850</v>
      </c>
      <c r="K9" s="27">
        <f t="shared" si="0"/>
        <v>5675</v>
      </c>
      <c r="L9" s="27">
        <f t="shared" si="1"/>
        <v>5700</v>
      </c>
      <c r="M9" s="27">
        <f t="shared" si="1"/>
        <v>5687</v>
      </c>
      <c r="N9" s="27">
        <f t="shared" si="1"/>
        <v>5762.5</v>
      </c>
      <c r="O9" s="27">
        <f t="shared" si="1"/>
        <v>6000</v>
      </c>
      <c r="P9" s="27">
        <f t="shared" si="1"/>
        <v>6237.5</v>
      </c>
      <c r="Q9" s="27">
        <f t="shared" si="1"/>
        <v>6500</v>
      </c>
      <c r="R9" s="27">
        <f t="shared" si="1"/>
        <v>6600</v>
      </c>
      <c r="S9" s="27">
        <f t="shared" si="1"/>
        <v>6600</v>
      </c>
      <c r="T9" s="27">
        <f t="shared" si="1"/>
        <v>6537.5</v>
      </c>
      <c r="U9" s="27">
        <f t="shared" si="1"/>
        <v>6487.5</v>
      </c>
      <c r="V9" s="27">
        <f t="shared" si="2"/>
        <v>6287.5</v>
      </c>
      <c r="W9" s="27">
        <f t="shared" si="2"/>
        <v>6275</v>
      </c>
      <c r="X9" s="27">
        <f t="shared" si="2"/>
        <v>6312.5</v>
      </c>
      <c r="Y9" s="27">
        <f t="shared" si="2"/>
        <v>6675</v>
      </c>
      <c r="Z9" s="27">
        <f t="shared" si="2"/>
        <v>6687.5</v>
      </c>
      <c r="AA9" s="27">
        <f t="shared" si="2"/>
        <v>6687.5</v>
      </c>
      <c r="AB9" s="27">
        <f t="shared" si="2"/>
        <v>6850</v>
      </c>
      <c r="AC9" s="27">
        <f t="shared" si="2"/>
        <v>6850</v>
      </c>
      <c r="AD9" s="27">
        <f t="shared" si="2"/>
        <v>7000</v>
      </c>
      <c r="AE9" s="27">
        <f t="shared" si="2"/>
        <v>6625</v>
      </c>
      <c r="AF9" s="27">
        <f t="shared" si="3"/>
        <v>6600</v>
      </c>
      <c r="AG9" s="27">
        <f t="shared" si="3"/>
        <v>6550</v>
      </c>
      <c r="AH9" s="27">
        <f t="shared" si="3"/>
        <v>6460</v>
      </c>
      <c r="AI9" s="27">
        <f t="shared" si="3"/>
        <v>6487.5</v>
      </c>
      <c r="AJ9" s="27">
        <f t="shared" si="3"/>
        <v>6550</v>
      </c>
      <c r="AK9" s="27">
        <f t="shared" si="3"/>
        <v>6610</v>
      </c>
      <c r="AL9" s="27">
        <f t="shared" si="3"/>
        <v>6650</v>
      </c>
      <c r="AM9" s="27">
        <f t="shared" si="3"/>
        <v>7000</v>
      </c>
      <c r="AN9" s="27">
        <f t="shared" si="3"/>
        <v>7000</v>
      </c>
      <c r="AO9" s="27">
        <f t="shared" si="3"/>
        <v>7000</v>
      </c>
      <c r="AP9" s="27">
        <f t="shared" si="4"/>
        <v>7000</v>
      </c>
      <c r="AQ9" s="27">
        <f t="shared" si="4"/>
        <v>7000</v>
      </c>
      <c r="AR9" s="27">
        <f t="shared" si="4"/>
        <v>6750</v>
      </c>
      <c r="AS9" s="27">
        <f t="shared" si="4"/>
        <v>6750</v>
      </c>
      <c r="AT9" s="27">
        <f t="shared" si="4"/>
        <v>6750</v>
      </c>
      <c r="AU9" s="27">
        <f t="shared" si="4"/>
        <v>6875</v>
      </c>
      <c r="AV9" s="27">
        <f t="shared" si="4"/>
        <v>6875</v>
      </c>
      <c r="AW9" s="27">
        <f t="shared" si="4"/>
        <v>6905</v>
      </c>
      <c r="AX9" s="27">
        <f t="shared" si="4"/>
        <v>6900</v>
      </c>
      <c r="AY9" s="27">
        <f t="shared" si="4"/>
        <v>6900</v>
      </c>
      <c r="AZ9" s="27">
        <f t="shared" si="5"/>
        <v>7000</v>
      </c>
      <c r="BA9" s="27">
        <f t="shared" si="5"/>
        <v>7000</v>
      </c>
      <c r="BB9" s="27">
        <f t="shared" si="5"/>
        <v>7250</v>
      </c>
      <c r="BC9" s="27">
        <f t="shared" si="5"/>
        <v>7610</v>
      </c>
      <c r="BD9" s="27">
        <f t="shared" si="5"/>
        <v>7500</v>
      </c>
      <c r="BE9" s="27">
        <f t="shared" si="5"/>
        <v>7610</v>
      </c>
      <c r="BF9" s="27">
        <f t="shared" si="5"/>
        <v>7500</v>
      </c>
      <c r="BG9" s="27">
        <f t="shared" si="5"/>
        <v>7500</v>
      </c>
      <c r="BH9" s="27">
        <f t="shared" si="5"/>
        <v>7500</v>
      </c>
      <c r="BI9" s="27">
        <f t="shared" si="5"/>
        <v>7662.5</v>
      </c>
      <c r="BJ9" s="27">
        <f t="shared" si="6"/>
        <v>6775</v>
      </c>
      <c r="BK9" s="27">
        <f t="shared" si="6"/>
        <v>7350</v>
      </c>
      <c r="BL9" s="27">
        <f t="shared" si="6"/>
        <v>7437.5</v>
      </c>
      <c r="BM9" s="27">
        <f t="shared" si="6"/>
        <v>7400</v>
      </c>
      <c r="BN9" s="27">
        <f t="shared" si="6"/>
        <v>7400</v>
      </c>
      <c r="BO9" s="27">
        <f t="shared" si="6"/>
        <v>7400</v>
      </c>
      <c r="BP9" s="27">
        <f t="shared" si="6"/>
        <v>7550</v>
      </c>
      <c r="BQ9" s="27">
        <f t="shared" si="6"/>
        <v>7500</v>
      </c>
      <c r="BR9" s="27">
        <f t="shared" si="6"/>
        <v>7500</v>
      </c>
      <c r="BS9" s="27">
        <f t="shared" si="6"/>
        <v>7500</v>
      </c>
      <c r="BT9" s="27">
        <f t="shared" si="7"/>
        <v>7500</v>
      </c>
      <c r="BU9" s="27">
        <f t="shared" si="7"/>
        <v>8106.5</v>
      </c>
      <c r="BV9" s="27">
        <f t="shared" si="7"/>
        <v>8312.5</v>
      </c>
      <c r="BW9" s="27">
        <f t="shared" si="7"/>
        <v>7700</v>
      </c>
      <c r="BX9" s="27">
        <f t="shared" si="7"/>
        <v>8000</v>
      </c>
      <c r="BY9" s="27">
        <f t="shared" si="7"/>
        <v>8437.5</v>
      </c>
      <c r="BZ9" s="27">
        <f t="shared" si="7"/>
        <v>8800</v>
      </c>
      <c r="CA9" s="27">
        <f t="shared" si="7"/>
        <v>8950</v>
      </c>
      <c r="CB9" s="27">
        <f t="shared" si="7"/>
        <v>9275</v>
      </c>
      <c r="CC9" s="27">
        <f t="shared" si="7"/>
        <v>9750</v>
      </c>
      <c r="CD9" s="27">
        <f t="shared" si="8"/>
        <v>10000</v>
      </c>
      <c r="CE9" s="27">
        <f t="shared" si="8"/>
        <v>10000</v>
      </c>
      <c r="CF9" s="27">
        <f t="shared" si="8"/>
        <v>10050</v>
      </c>
      <c r="CG9" s="27">
        <f t="shared" si="8"/>
        <v>10000</v>
      </c>
      <c r="CH9" s="27">
        <f t="shared" si="8"/>
        <v>10000</v>
      </c>
      <c r="CI9" s="27">
        <f t="shared" si="8"/>
        <v>10300</v>
      </c>
      <c r="CJ9" s="27">
        <f t="shared" si="8"/>
        <v>10350</v>
      </c>
      <c r="CK9" s="27">
        <f t="shared" si="8"/>
        <v>10350</v>
      </c>
      <c r="CL9" s="27">
        <f t="shared" si="8"/>
        <v>9900</v>
      </c>
      <c r="CM9" s="27">
        <f t="shared" si="8"/>
        <v>9900</v>
      </c>
      <c r="CN9" s="27">
        <f t="shared" si="9"/>
        <v>10100</v>
      </c>
      <c r="CO9" s="27">
        <f t="shared" si="9"/>
        <v>10000</v>
      </c>
      <c r="CP9" s="27">
        <f t="shared" si="9"/>
        <v>10000</v>
      </c>
      <c r="CQ9" s="27">
        <f t="shared" si="9"/>
        <v>10000</v>
      </c>
      <c r="CR9" s="27">
        <f t="shared" si="9"/>
        <v>10000</v>
      </c>
      <c r="CS9" s="27">
        <f t="shared" si="9"/>
        <v>9900</v>
      </c>
      <c r="CT9" s="27">
        <f t="shared" si="9"/>
        <v>10000</v>
      </c>
      <c r="CU9" s="27">
        <f t="shared" si="9"/>
        <v>9800</v>
      </c>
      <c r="CV9" s="27">
        <f t="shared" si="9"/>
        <v>9350</v>
      </c>
      <c r="CW9" s="27">
        <f t="shared" si="9"/>
        <v>8500</v>
      </c>
      <c r="CX9" s="27">
        <f t="shared" si="9"/>
        <v>8325</v>
      </c>
      <c r="CY9" s="27">
        <f t="shared" si="9"/>
        <v>8450</v>
      </c>
      <c r="CZ9" s="27">
        <f t="shared" si="9"/>
        <v>8355</v>
      </c>
      <c r="DA9" s="27">
        <f t="shared" si="9"/>
        <v>8425</v>
      </c>
      <c r="DB9" s="27">
        <f t="shared" si="9"/>
        <v>8400</v>
      </c>
      <c r="DC9" s="27">
        <f t="shared" si="9"/>
        <v>9100</v>
      </c>
      <c r="DD9" s="27">
        <f t="shared" si="9"/>
        <v>8415</v>
      </c>
      <c r="DE9" s="27">
        <f t="shared" si="9"/>
        <v>8587</v>
      </c>
      <c r="DF9" s="27">
        <f t="shared" si="9"/>
        <v>8450</v>
      </c>
      <c r="DG9" s="27">
        <f t="shared" si="9"/>
        <v>8500</v>
      </c>
      <c r="DH9" s="27">
        <f t="shared" si="9"/>
        <v>8435</v>
      </c>
      <c r="DI9" s="27">
        <f t="shared" si="10"/>
        <v>8449</v>
      </c>
      <c r="DJ9" s="27">
        <f t="shared" si="10"/>
        <v>8362.5</v>
      </c>
      <c r="DK9" s="27">
        <f t="shared" si="10"/>
        <v>8496</v>
      </c>
      <c r="DL9" s="27">
        <f t="shared" si="10"/>
        <v>8500</v>
      </c>
      <c r="DM9" s="27">
        <f t="shared" si="10"/>
        <v>8500</v>
      </c>
      <c r="DN9" s="27">
        <f t="shared" si="10"/>
        <v>8500</v>
      </c>
      <c r="DO9" s="27">
        <f t="shared" si="10"/>
        <v>8500</v>
      </c>
      <c r="DP9" s="27">
        <f t="shared" si="10"/>
        <v>8550</v>
      </c>
      <c r="DQ9" s="27">
        <f t="shared" si="10"/>
        <v>8500</v>
      </c>
      <c r="DR9" s="27">
        <f t="shared" si="10"/>
        <v>8533.5</v>
      </c>
      <c r="DS9" s="27">
        <f t="shared" si="10"/>
        <v>8500</v>
      </c>
      <c r="DT9" s="27">
        <f t="shared" si="10"/>
        <v>8500</v>
      </c>
      <c r="DU9" s="27">
        <f t="shared" si="10"/>
        <v>8500</v>
      </c>
      <c r="DV9" s="27">
        <f t="shared" si="10"/>
        <v>8500</v>
      </c>
      <c r="DW9" s="27">
        <f t="shared" si="10"/>
        <v>8450</v>
      </c>
      <c r="DX9" s="27">
        <f t="shared" si="10"/>
        <v>8525</v>
      </c>
      <c r="DY9" s="27">
        <f t="shared" si="10"/>
        <v>8550</v>
      </c>
      <c r="DZ9" s="27">
        <f t="shared" si="10"/>
        <v>8550</v>
      </c>
      <c r="EA9" s="27">
        <f t="shared" si="12"/>
        <v>8550</v>
      </c>
      <c r="EB9" s="27">
        <f t="shared" si="12"/>
        <v>8500</v>
      </c>
      <c r="EC9" s="27">
        <f t="shared" si="12"/>
        <v>8500</v>
      </c>
      <c r="ED9" s="27">
        <f t="shared" si="12"/>
        <v>8510</v>
      </c>
      <c r="EE9" s="27">
        <f t="shared" si="12"/>
        <v>8550</v>
      </c>
      <c r="EF9" s="27">
        <f t="shared" si="12"/>
        <v>8500</v>
      </c>
      <c r="EG9" s="27">
        <f t="shared" si="12"/>
        <v>8500</v>
      </c>
      <c r="EH9" s="27">
        <f t="shared" si="12"/>
        <v>8500</v>
      </c>
      <c r="EI9" s="27">
        <f t="shared" si="12"/>
        <v>8500</v>
      </c>
      <c r="EJ9" s="27">
        <f t="shared" si="12"/>
        <v>8500</v>
      </c>
      <c r="EK9" s="27">
        <f t="shared" si="12"/>
        <v>8500</v>
      </c>
      <c r="EL9" s="27">
        <f t="shared" si="12"/>
        <v>8550</v>
      </c>
      <c r="EM9" s="27">
        <f t="shared" si="12"/>
        <v>8580</v>
      </c>
      <c r="EN9" s="27">
        <f t="shared" si="12"/>
        <v>8550</v>
      </c>
      <c r="EO9" s="27">
        <f t="shared" si="12"/>
        <v>8562.5</v>
      </c>
      <c r="EP9" s="27">
        <f t="shared" si="12"/>
        <v>8550</v>
      </c>
      <c r="EQ9" s="27">
        <f t="shared" si="12"/>
        <v>8558</v>
      </c>
      <c r="ER9" s="27">
        <f t="shared" si="12"/>
        <v>8568</v>
      </c>
      <c r="ES9" s="27">
        <f t="shared" si="13"/>
        <v>8595</v>
      </c>
      <c r="ET9" s="27">
        <f t="shared" si="13"/>
        <v>8650</v>
      </c>
      <c r="EU9" s="27">
        <f t="shared" si="13"/>
        <v>8597</v>
      </c>
      <c r="EV9" s="27">
        <f t="shared" si="13"/>
        <v>8650</v>
      </c>
      <c r="EW9" s="27">
        <f t="shared" si="13"/>
        <v>8637</v>
      </c>
      <c r="EX9" s="27">
        <f t="shared" si="13"/>
        <v>8687</v>
      </c>
      <c r="EY9" s="27">
        <f t="shared" si="13"/>
        <v>8800</v>
      </c>
      <c r="EZ9" s="27">
        <f t="shared" si="13"/>
        <v>8750</v>
      </c>
      <c r="FA9" s="27">
        <f t="shared" si="13"/>
        <v>8700</v>
      </c>
      <c r="FB9" s="27">
        <f t="shared" si="13"/>
        <v>8700</v>
      </c>
      <c r="FC9" s="27">
        <f t="shared" si="13"/>
        <v>8700</v>
      </c>
      <c r="FD9" s="27">
        <f t="shared" si="11"/>
        <v>8918</v>
      </c>
      <c r="FE9" s="27">
        <f>INDEX(Exch_Rate_Data1,MATCH(Exch_Rate!A9,Exch_regions1,0),MATCH(Exch_Rate!FE$1,exch_month4,0))</f>
        <v>8900</v>
      </c>
      <c r="FF9" s="31">
        <f>INDEX(exch_Rate_Data2,MATCH(Exch_Rate!A9,Exch_regions1,0),MATCH(Exch_Rate!FF$1,exch_month5,0))</f>
        <v>8925</v>
      </c>
      <c r="FG9" s="31">
        <f>INDEX(exch_Rate_Data3,MATCH(Exch_Rate!A9,Exch_regions1,0),MATCH(Exch_Rate!FG$1,exch_month6,0))</f>
        <v>8850</v>
      </c>
      <c r="FH9" s="31">
        <f>INDEX(Exchange_rate4,MATCH(Exch_Rate!A9,Exch_regions1,0),MATCH(Exch_Rate!FH$1,exch_month7,0))</f>
        <v>8935</v>
      </c>
      <c r="FI9" s="31">
        <f>INDEX(Exchange_rate5,MATCH(Exch_Rate!A9,Exch_regions1,0),MATCH(Exch_Rate!FI$1,exch_month8,0))</f>
        <v>9475</v>
      </c>
      <c r="FJ9" s="31">
        <f>INDEX(Exchange_rate6,MATCH(Exch_Rate!A9,Exch_regions1,0),MATCH(Exch_Rate!FJ$1,exch_month9,0))</f>
        <v>9680</v>
      </c>
      <c r="FK9" s="43">
        <f>INDEX(Exchange_rate7,MATCH(Exch_Rate!A9,Exch_regions1,0),MATCH(Exch_Rate!FK$1,exch_month10,0))</f>
        <v>10187.5</v>
      </c>
      <c r="FL9" s="43">
        <f>INDEX(exchange_rates8,MATCH(Exch_Rate!A9,Exch_regions1,0),MATCH(Exch_Rate!FL$1,exch_month11,0))</f>
        <v>10112.5</v>
      </c>
      <c r="FM9" s="43">
        <f>INDEX(exchange_rates9,MATCH(Exch_Rate!A9,Exch_regions1,0),MATCH(Exch_Rate!FM$1,exch_month12,0))</f>
        <v>10000</v>
      </c>
      <c r="FN9" s="43">
        <f>INDEX(exchange_rates10,MATCH(Exch_Rate!A9,Exch_regions1,0),MATCH(Exch_Rate!FN$1,exch_month13,0))</f>
        <v>10050</v>
      </c>
      <c r="FO9" s="43">
        <f>INDEX(exchange_rates11,MATCH(Exch_Rate!A9,Exch_regions1,0),MATCH(Exch_Rate!FO$1,exch_month14,0))</f>
        <v>9974</v>
      </c>
      <c r="FP9" s="43">
        <f>INDEX(exchange_rates12,MATCH(Exch_Rate!A9,Exch_regions1,0),MATCH(Exch_Rate!FP$1,exch_month15,0))</f>
        <v>10000</v>
      </c>
      <c r="FQ9" s="43">
        <f>INDEX(exchange_rates13,MATCH(Exch_Rate!A9,Exch_regions1,0),MATCH(Exch_Rate!FQ$1,exch_month16,0))</f>
        <v>10375</v>
      </c>
      <c r="FR9" s="43">
        <f>INDEX(exchange_rates14,MATCH(Exch_Rate!A9,Exch_regions1,0),MATCH(Exch_Rate!FR$1,exch_month17,0))</f>
        <v>10362.5</v>
      </c>
      <c r="FS9" s="43">
        <f>INDEX(exchange_rates15,MATCH(Exch_Rate!A9,Exch_regions1,0),MATCH(Exch_Rate!FS$1,exch_month18,0))</f>
        <v>10500</v>
      </c>
      <c r="FT9" s="43">
        <f>INDEX(exchange_rates16,MATCH(Exch_Rate!A9,Exch_regions1,0),MATCH(Exch_Rate!FT$1,exch_month19,0))</f>
        <v>10125</v>
      </c>
      <c r="FU9" s="43">
        <f>INDEX(exchange_rates17,MATCH(Exch_Rate!A9,Exch_regions1,0),MATCH(Exch_Rate!FU$1,exch_month20,0))</f>
        <v>10000</v>
      </c>
      <c r="FV9" s="43">
        <f>INDEX(exchange_rates18,MATCH(Exch_Rate!A9,Exch_regions1,0),MATCH(Exch_Rate!FV$1,exch_month21,0))</f>
        <v>10000</v>
      </c>
      <c r="FW9" s="43">
        <f>INDEX(exchange_rates19,MATCH(Exch_Rate!A9,Exch_regions1,0),MATCH(Exch_Rate!FW$1,exch_month22,0))</f>
        <v>10250</v>
      </c>
    </row>
    <row r="10" spans="1:179" x14ac:dyDescent="0.25">
      <c r="A10" s="14" t="s">
        <v>7</v>
      </c>
      <c r="B10" s="27">
        <f t="shared" si="0"/>
        <v>5600</v>
      </c>
      <c r="C10" s="27">
        <f t="shared" si="0"/>
        <v>5462.5</v>
      </c>
      <c r="D10" s="27">
        <f t="shared" si="0"/>
        <v>5212.5</v>
      </c>
      <c r="E10" s="27">
        <f t="shared" si="0"/>
        <v>6062.5</v>
      </c>
      <c r="F10" s="27">
        <f t="shared" si="0"/>
        <v>6194</v>
      </c>
      <c r="G10" s="27">
        <f t="shared" si="0"/>
        <v>5950</v>
      </c>
      <c r="H10" s="27">
        <f t="shared" si="0"/>
        <v>5837.5</v>
      </c>
      <c r="I10" s="27">
        <f t="shared" si="0"/>
        <v>5750</v>
      </c>
      <c r="J10" s="27">
        <f t="shared" si="0"/>
        <v>5662.5</v>
      </c>
      <c r="K10" s="27">
        <f t="shared" si="0"/>
        <v>5325</v>
      </c>
      <c r="L10" s="27">
        <f t="shared" si="1"/>
        <v>5719</v>
      </c>
      <c r="M10" s="27">
        <f t="shared" si="1"/>
        <v>5877.5</v>
      </c>
      <c r="N10" s="27">
        <f t="shared" si="1"/>
        <v>5962.5</v>
      </c>
      <c r="O10" s="27">
        <f t="shared" si="1"/>
        <v>6037</v>
      </c>
      <c r="P10" s="27">
        <f t="shared" si="1"/>
        <v>6234</v>
      </c>
      <c r="Q10" s="27">
        <f t="shared" si="1"/>
        <v>6500</v>
      </c>
      <c r="R10" s="27">
        <f t="shared" si="1"/>
        <v>6644</v>
      </c>
      <c r="S10" s="27">
        <f t="shared" si="1"/>
        <v>6687.5</v>
      </c>
      <c r="T10" s="27">
        <f t="shared" si="1"/>
        <v>6562.5</v>
      </c>
      <c r="U10" s="27">
        <f t="shared" si="1"/>
        <v>6587.5</v>
      </c>
      <c r="V10" s="27">
        <f t="shared" si="2"/>
        <v>6325</v>
      </c>
      <c r="W10" s="27">
        <f t="shared" si="2"/>
        <v>6320</v>
      </c>
      <c r="X10" s="27">
        <f t="shared" si="2"/>
        <v>6575</v>
      </c>
      <c r="Y10" s="27">
        <f t="shared" si="2"/>
        <v>6612.5</v>
      </c>
      <c r="Z10" s="27">
        <f t="shared" si="2"/>
        <v>6675</v>
      </c>
      <c r="AA10" s="27">
        <f t="shared" si="2"/>
        <v>6706.5</v>
      </c>
      <c r="AB10" s="27">
        <f t="shared" si="2"/>
        <v>6900</v>
      </c>
      <c r="AC10" s="27">
        <f t="shared" si="2"/>
        <v>6962.5</v>
      </c>
      <c r="AD10" s="27">
        <f t="shared" si="2"/>
        <v>6862.5</v>
      </c>
      <c r="AE10" s="27">
        <f t="shared" si="2"/>
        <v>6875</v>
      </c>
      <c r="AF10" s="27">
        <f t="shared" si="3"/>
        <v>6820</v>
      </c>
      <c r="AG10" s="27">
        <f t="shared" si="3"/>
        <v>6762.5</v>
      </c>
      <c r="AH10" s="27">
        <f t="shared" si="3"/>
        <v>6602.5</v>
      </c>
      <c r="AI10" s="27">
        <f t="shared" si="3"/>
        <v>6537.5</v>
      </c>
      <c r="AJ10" s="27">
        <f t="shared" si="3"/>
        <v>6575</v>
      </c>
      <c r="AK10" s="27">
        <f t="shared" si="3"/>
        <v>6660</v>
      </c>
      <c r="AL10" s="27">
        <f t="shared" si="3"/>
        <v>6850</v>
      </c>
      <c r="AM10" s="27">
        <f t="shared" si="3"/>
        <v>6787.5</v>
      </c>
      <c r="AN10" s="27">
        <f t="shared" si="3"/>
        <v>6900</v>
      </c>
      <c r="AO10" s="27">
        <f t="shared" si="3"/>
        <v>6900</v>
      </c>
      <c r="AP10" s="27">
        <f t="shared" si="4"/>
        <v>6900</v>
      </c>
      <c r="AQ10" s="27">
        <f t="shared" si="4"/>
        <v>6900</v>
      </c>
      <c r="AR10" s="27">
        <f t="shared" si="4"/>
        <v>6900</v>
      </c>
      <c r="AS10" s="27">
        <f t="shared" si="4"/>
        <v>6900</v>
      </c>
      <c r="AT10" s="27">
        <f t="shared" si="4"/>
        <v>6900</v>
      </c>
      <c r="AU10" s="27">
        <f t="shared" si="4"/>
        <v>6937.5</v>
      </c>
      <c r="AV10" s="27">
        <f t="shared" si="4"/>
        <v>7050</v>
      </c>
      <c r="AW10" s="27">
        <f t="shared" si="4"/>
        <v>7010</v>
      </c>
      <c r="AX10" s="27">
        <f t="shared" si="4"/>
        <v>7012.5</v>
      </c>
      <c r="AY10" s="27">
        <f t="shared" si="4"/>
        <v>7100</v>
      </c>
      <c r="AZ10" s="27">
        <f t="shared" si="5"/>
        <v>7050</v>
      </c>
      <c r="BA10" s="27">
        <f t="shared" si="5"/>
        <v>7250</v>
      </c>
      <c r="BB10" s="27">
        <f t="shared" si="5"/>
        <v>7237.5</v>
      </c>
      <c r="BC10" s="27">
        <f t="shared" si="5"/>
        <v>7500</v>
      </c>
      <c r="BD10" s="27">
        <f t="shared" si="5"/>
        <v>7312.5</v>
      </c>
      <c r="BE10" s="27">
        <f t="shared" si="5"/>
        <v>7300</v>
      </c>
      <c r="BF10" s="27">
        <f t="shared" si="5"/>
        <v>7500</v>
      </c>
      <c r="BG10" s="27">
        <f t="shared" si="5"/>
        <v>7500</v>
      </c>
      <c r="BH10" s="27">
        <f t="shared" si="5"/>
        <v>7712.5</v>
      </c>
      <c r="BI10" s="27">
        <f t="shared" si="5"/>
        <v>7700</v>
      </c>
      <c r="BJ10" s="27">
        <f t="shared" si="6"/>
        <v>7012.5</v>
      </c>
      <c r="BK10" s="27">
        <f t="shared" si="6"/>
        <v>6900</v>
      </c>
      <c r="BL10" s="27">
        <f t="shared" si="6"/>
        <v>7175</v>
      </c>
      <c r="BM10" s="27">
        <f t="shared" si="6"/>
        <v>7125</v>
      </c>
      <c r="BN10" s="27">
        <f t="shared" si="6"/>
        <v>7325</v>
      </c>
      <c r="BO10" s="27">
        <f t="shared" si="6"/>
        <v>7412.5</v>
      </c>
      <c r="BP10" s="27">
        <f t="shared" si="6"/>
        <v>7450</v>
      </c>
      <c r="BQ10" s="27">
        <f t="shared" si="6"/>
        <v>7500</v>
      </c>
      <c r="BR10" s="27">
        <f t="shared" si="6"/>
        <v>7500</v>
      </c>
      <c r="BS10" s="27">
        <f t="shared" si="6"/>
        <v>7575</v>
      </c>
      <c r="BT10" s="27">
        <f t="shared" si="7"/>
        <v>7575</v>
      </c>
      <c r="BU10" s="27">
        <f t="shared" si="7"/>
        <v>7887.5</v>
      </c>
      <c r="BV10" s="27">
        <f t="shared" si="7"/>
        <v>7637.5</v>
      </c>
      <c r="BW10" s="27">
        <f t="shared" si="7"/>
        <v>7125</v>
      </c>
      <c r="BX10" s="27">
        <f t="shared" si="7"/>
        <v>8275</v>
      </c>
      <c r="BY10" s="27">
        <f t="shared" si="7"/>
        <v>8575</v>
      </c>
      <c r="BZ10" s="27">
        <f t="shared" si="7"/>
        <v>8740</v>
      </c>
      <c r="CA10" s="27">
        <f t="shared" si="7"/>
        <v>8925</v>
      </c>
      <c r="CB10" s="27">
        <f t="shared" si="7"/>
        <v>9550</v>
      </c>
      <c r="CC10" s="27">
        <f t="shared" si="7"/>
        <v>9550</v>
      </c>
      <c r="CD10" s="27">
        <f t="shared" si="8"/>
        <v>9780</v>
      </c>
      <c r="CE10" s="27">
        <f t="shared" si="8"/>
        <v>9980</v>
      </c>
      <c r="CF10" s="27">
        <f t="shared" si="8"/>
        <v>10000</v>
      </c>
      <c r="CG10" s="27">
        <f t="shared" si="8"/>
        <v>10025</v>
      </c>
      <c r="CH10" s="27">
        <f t="shared" si="8"/>
        <v>10000</v>
      </c>
      <c r="CI10" s="27">
        <f t="shared" si="8"/>
        <v>10000</v>
      </c>
      <c r="CJ10" s="27">
        <f t="shared" si="8"/>
        <v>10475</v>
      </c>
      <c r="CK10" s="27">
        <f t="shared" si="8"/>
        <v>10400</v>
      </c>
      <c r="CL10" s="27">
        <f t="shared" si="8"/>
        <v>9819</v>
      </c>
      <c r="CM10" s="27">
        <f t="shared" si="8"/>
        <v>9937.5</v>
      </c>
      <c r="CN10" s="27">
        <f t="shared" si="9"/>
        <v>10030</v>
      </c>
      <c r="CO10" s="27">
        <f t="shared" si="9"/>
        <v>9912.5</v>
      </c>
      <c r="CP10" s="27">
        <f t="shared" si="9"/>
        <v>9862.5</v>
      </c>
      <c r="CQ10" s="27">
        <f t="shared" si="9"/>
        <v>9935</v>
      </c>
      <c r="CR10" s="27">
        <f t="shared" si="9"/>
        <v>9919</v>
      </c>
      <c r="CS10" s="27">
        <f t="shared" si="9"/>
        <v>9650</v>
      </c>
      <c r="CT10" s="27">
        <f t="shared" si="9"/>
        <v>9850</v>
      </c>
      <c r="CU10" s="27">
        <f t="shared" si="9"/>
        <v>9850</v>
      </c>
      <c r="CV10" s="27">
        <f t="shared" si="9"/>
        <v>9325</v>
      </c>
      <c r="CW10" s="27">
        <f t="shared" si="9"/>
        <v>8800</v>
      </c>
      <c r="CX10" s="27">
        <f t="shared" si="9"/>
        <v>8275</v>
      </c>
      <c r="CY10" s="27">
        <f t="shared" si="9"/>
        <v>8344</v>
      </c>
      <c r="CZ10" s="27">
        <f t="shared" si="9"/>
        <v>8345</v>
      </c>
      <c r="DA10" s="27">
        <f t="shared" si="9"/>
        <v>8440</v>
      </c>
      <c r="DB10" s="27">
        <f t="shared" si="9"/>
        <v>8400</v>
      </c>
      <c r="DC10" s="27">
        <f t="shared" si="9"/>
        <v>8350</v>
      </c>
      <c r="DD10" s="27">
        <f t="shared" si="9"/>
        <v>8338</v>
      </c>
      <c r="DE10" s="27">
        <f t="shared" si="9"/>
        <v>8406</v>
      </c>
      <c r="DF10" s="27">
        <f t="shared" si="9"/>
        <v>8487.5</v>
      </c>
      <c r="DG10" s="27">
        <f t="shared" si="9"/>
        <v>8500</v>
      </c>
      <c r="DH10" s="27">
        <f t="shared" si="9"/>
        <v>8437.5</v>
      </c>
      <c r="DI10" s="27">
        <f t="shared" si="10"/>
        <v>8462.5</v>
      </c>
      <c r="DJ10" s="27">
        <f t="shared" si="10"/>
        <v>8441.5</v>
      </c>
      <c r="DK10" s="27">
        <f t="shared" si="10"/>
        <v>8505</v>
      </c>
      <c r="DL10" s="27">
        <f t="shared" si="10"/>
        <v>8519</v>
      </c>
      <c r="DM10" s="27">
        <f t="shared" si="10"/>
        <v>8550</v>
      </c>
      <c r="DN10" s="27">
        <f t="shared" si="10"/>
        <v>8600</v>
      </c>
      <c r="DO10" s="27">
        <f t="shared" si="10"/>
        <v>8608.5</v>
      </c>
      <c r="DP10" s="27">
        <f t="shared" si="10"/>
        <v>8550</v>
      </c>
      <c r="DQ10" s="27">
        <f t="shared" si="10"/>
        <v>8562.5</v>
      </c>
      <c r="DR10" s="27">
        <f t="shared" si="10"/>
        <v>8550</v>
      </c>
      <c r="DS10" s="27">
        <f t="shared" si="10"/>
        <v>8521.5</v>
      </c>
      <c r="DT10" s="27">
        <f t="shared" si="10"/>
        <v>8526</v>
      </c>
      <c r="DU10" s="27">
        <f t="shared" si="10"/>
        <v>8500</v>
      </c>
      <c r="DV10" s="27">
        <f t="shared" si="10"/>
        <v>8505</v>
      </c>
      <c r="DW10" s="27">
        <f t="shared" si="10"/>
        <v>8512.5</v>
      </c>
      <c r="DX10" s="27">
        <f t="shared" si="10"/>
        <v>8550</v>
      </c>
      <c r="DY10" s="27">
        <f t="shared" si="10"/>
        <v>8550</v>
      </c>
      <c r="DZ10" s="27">
        <f t="shared" si="10"/>
        <v>8537.5</v>
      </c>
      <c r="EA10" s="27">
        <f t="shared" si="12"/>
        <v>8550</v>
      </c>
      <c r="EB10" s="27">
        <f t="shared" si="12"/>
        <v>8560</v>
      </c>
      <c r="EC10" s="27">
        <f t="shared" si="12"/>
        <v>8587</v>
      </c>
      <c r="ED10" s="27">
        <f t="shared" si="12"/>
        <v>8600</v>
      </c>
      <c r="EE10" s="27">
        <f t="shared" si="12"/>
        <v>8562.5</v>
      </c>
      <c r="EF10" s="27">
        <f t="shared" si="12"/>
        <v>8550</v>
      </c>
      <c r="EG10" s="27">
        <f t="shared" si="12"/>
        <v>8587.5</v>
      </c>
      <c r="EH10" s="27">
        <f t="shared" si="12"/>
        <v>8520</v>
      </c>
      <c r="EI10" s="27">
        <f t="shared" si="12"/>
        <v>8587.5</v>
      </c>
      <c r="EJ10" s="27">
        <f t="shared" si="12"/>
        <v>8612.5</v>
      </c>
      <c r="EK10" s="27">
        <f t="shared" si="12"/>
        <v>8500</v>
      </c>
      <c r="EL10" s="27">
        <f t="shared" si="12"/>
        <v>8600</v>
      </c>
      <c r="EM10" s="27">
        <f t="shared" si="12"/>
        <v>8600</v>
      </c>
      <c r="EN10" s="27">
        <f t="shared" si="12"/>
        <v>8500</v>
      </c>
      <c r="EO10" s="27">
        <f t="shared" si="12"/>
        <v>8587.5</v>
      </c>
      <c r="EP10" s="27">
        <f t="shared" si="12"/>
        <v>8600</v>
      </c>
      <c r="EQ10" s="27">
        <f t="shared" si="12"/>
        <v>8600</v>
      </c>
      <c r="ER10" s="27">
        <f t="shared" si="12"/>
        <v>8750</v>
      </c>
      <c r="ES10" s="27">
        <f t="shared" si="13"/>
        <v>8600</v>
      </c>
      <c r="ET10" s="27">
        <f t="shared" si="13"/>
        <v>8820</v>
      </c>
      <c r="EU10" s="27">
        <f t="shared" si="13"/>
        <v>8731</v>
      </c>
      <c r="EV10" s="27">
        <f t="shared" si="13"/>
        <v>8662</v>
      </c>
      <c r="EW10" s="27">
        <f t="shared" si="13"/>
        <v>8675</v>
      </c>
      <c r="EX10" s="27">
        <f t="shared" si="13"/>
        <v>8700</v>
      </c>
      <c r="EY10" s="27">
        <f t="shared" si="13"/>
        <v>8350</v>
      </c>
      <c r="EZ10" s="27">
        <f t="shared" si="13"/>
        <v>8850</v>
      </c>
      <c r="FA10" s="27">
        <f t="shared" si="13"/>
        <v>8850</v>
      </c>
      <c r="FB10" s="27">
        <f t="shared" si="13"/>
        <v>8700</v>
      </c>
      <c r="FC10" s="27">
        <f t="shared" si="13"/>
        <v>8700</v>
      </c>
      <c r="FD10" s="27">
        <f t="shared" si="11"/>
        <v>8775</v>
      </c>
      <c r="FE10" s="27">
        <f>INDEX(Exch_Rate_Data1,MATCH(Exch_Rate!A10,Exch_regions1,0),MATCH(Exch_Rate!FE$1,exch_month4,0))</f>
        <v>8890</v>
      </c>
      <c r="FF10" s="31">
        <f>INDEX(exch_Rate_Data2,MATCH(Exch_Rate!A10,Exch_regions1,0),MATCH(Exch_Rate!FF$1,exch_month5,0))</f>
        <v>8937</v>
      </c>
      <c r="FG10" s="31">
        <f>INDEX(exch_Rate_Data3,MATCH(Exch_Rate!A10,Exch_regions1,0),MATCH(Exch_Rate!FG$1,exch_month6,0))</f>
        <v>8932</v>
      </c>
      <c r="FH10" s="31">
        <f>INDEX(Exchange_rate4,MATCH(Exch_Rate!A10,Exch_regions1,0),MATCH(Exch_Rate!FH$1,exch_month7,0))</f>
        <v>8950</v>
      </c>
      <c r="FI10" s="31">
        <f>INDEX(Exchange_rate5,MATCH(Exch_Rate!A10,Exch_regions1,0),MATCH(Exch_Rate!FI$1,exch_month8,0))</f>
        <v>9400</v>
      </c>
      <c r="FJ10" s="31">
        <f>INDEX(Exchange_rate6,MATCH(Exch_Rate!A10,Exch_regions1,0),MATCH(Exch_Rate!FJ$1,exch_month9,0))</f>
        <v>9830</v>
      </c>
      <c r="FK10" s="43">
        <f>INDEX(Exchange_rate7,MATCH(Exch_Rate!A10,Exch_regions1,0),MATCH(Exch_Rate!FK$1,exch_month10,0))</f>
        <v>10012.5</v>
      </c>
      <c r="FL10" s="43">
        <f>INDEX(exchange_rates8,MATCH(Exch_Rate!A10,Exch_regions1,0),MATCH(Exch_Rate!FL$1,exch_month11,0))</f>
        <v>10000</v>
      </c>
      <c r="FM10" s="43">
        <f>INDEX(exchange_rates9,MATCH(Exch_Rate!A10,Exch_regions1,0),MATCH(Exch_Rate!FM$1,exch_month12,0))</f>
        <v>9950</v>
      </c>
      <c r="FN10" s="43">
        <f>INDEX(exchange_rates10,MATCH(Exch_Rate!A10,Exch_regions1,0),MATCH(Exch_Rate!FN$1,exch_month13,0))</f>
        <v>9800</v>
      </c>
      <c r="FO10" s="43">
        <f>INDEX(exchange_rates11,MATCH(Exch_Rate!A10,Exch_regions1,0),MATCH(Exch_Rate!FO$1,exch_month14,0))</f>
        <v>9755.5</v>
      </c>
      <c r="FP10" s="43">
        <f>INDEX(exchange_rates12,MATCH(Exch_Rate!A10,Exch_regions1,0),MATCH(Exch_Rate!FP$1,exch_month15,0))</f>
        <v>10215</v>
      </c>
      <c r="FQ10" s="43">
        <f>INDEX(exchange_rates13,MATCH(Exch_Rate!A10,Exch_regions1,0),MATCH(Exch_Rate!FQ$1,exch_month16,0))</f>
        <v>10000</v>
      </c>
      <c r="FR10" s="43">
        <f>INDEX(exchange_rates14,MATCH(Exch_Rate!A10,Exch_regions1,0),MATCH(Exch_Rate!FR$1,exch_month17,0))</f>
        <v>10225</v>
      </c>
      <c r="FS10" s="43">
        <f>INDEX(exchange_rates15,MATCH(Exch_Rate!A10,Exch_regions1,0),MATCH(Exch_Rate!FS$1,exch_month18,0))</f>
        <v>10200</v>
      </c>
      <c r="FT10" s="43">
        <f>INDEX(exchange_rates16,MATCH(Exch_Rate!A10,Exch_regions1,0),MATCH(Exch_Rate!FT$1,exch_month19,0))</f>
        <v>10000</v>
      </c>
      <c r="FU10" s="43">
        <f>INDEX(exchange_rates17,MATCH(Exch_Rate!A10,Exch_regions1,0),MATCH(Exch_Rate!FU$1,exch_month20,0))</f>
        <v>10000</v>
      </c>
      <c r="FV10" s="43">
        <f>INDEX(exchange_rates18,MATCH(Exch_Rate!A10,Exch_regions1,0),MATCH(Exch_Rate!FV$1,exch_month21,0))</f>
        <v>10000</v>
      </c>
      <c r="FW10" s="43">
        <f>INDEX(exchange_rates19,MATCH(Exch_Rate!A10,Exch_regions1,0),MATCH(Exch_Rate!FW$1,exch_month22,0))</f>
        <v>10000</v>
      </c>
    </row>
    <row r="11" spans="1:179" x14ac:dyDescent="0.25">
      <c r="A11" s="14" t="s">
        <v>8</v>
      </c>
      <c r="B11" s="27">
        <f t="shared" si="0"/>
        <v>30225</v>
      </c>
      <c r="C11" s="27">
        <f t="shared" si="0"/>
        <v>30011.5</v>
      </c>
      <c r="D11" s="27">
        <f t="shared" si="0"/>
        <v>30537.5</v>
      </c>
      <c r="E11" s="27">
        <f t="shared" si="0"/>
        <v>31300</v>
      </c>
      <c r="F11" s="27">
        <f t="shared" si="0"/>
        <v>32550</v>
      </c>
      <c r="G11" s="27">
        <f t="shared" si="0"/>
        <v>32662.5</v>
      </c>
      <c r="H11" s="27">
        <f t="shared" si="0"/>
        <v>31312.5</v>
      </c>
      <c r="I11" s="27">
        <f t="shared" si="0"/>
        <v>30180</v>
      </c>
      <c r="J11" s="27">
        <f t="shared" si="0"/>
        <v>30000</v>
      </c>
      <c r="K11" s="27">
        <f t="shared" si="0"/>
        <v>28187.5</v>
      </c>
      <c r="L11" s="27">
        <f t="shared" si="1"/>
        <v>25062.5</v>
      </c>
      <c r="M11" s="27">
        <f t="shared" si="1"/>
        <v>25625</v>
      </c>
      <c r="N11" s="27">
        <f t="shared" si="1"/>
        <v>25937.5</v>
      </c>
      <c r="O11" s="27">
        <f t="shared" si="1"/>
        <v>25650</v>
      </c>
      <c r="P11" s="27">
        <f t="shared" si="1"/>
        <v>23975</v>
      </c>
      <c r="Q11" s="27">
        <f t="shared" si="1"/>
        <v>23762.5</v>
      </c>
      <c r="R11" s="27">
        <f t="shared" si="1"/>
        <v>23350</v>
      </c>
      <c r="S11" s="27">
        <f t="shared" si="1"/>
        <v>23475</v>
      </c>
      <c r="T11" s="27">
        <f t="shared" si="1"/>
        <v>22450</v>
      </c>
      <c r="U11" s="27">
        <f t="shared" si="1"/>
        <v>22600</v>
      </c>
      <c r="V11" s="27">
        <f t="shared" si="2"/>
        <v>22269</v>
      </c>
      <c r="W11" s="27">
        <f t="shared" si="2"/>
        <v>22170</v>
      </c>
      <c r="X11" s="27">
        <f t="shared" si="2"/>
        <v>22487.5</v>
      </c>
      <c r="Y11" s="27">
        <f t="shared" si="2"/>
        <v>22550</v>
      </c>
      <c r="Z11" s="27">
        <f t="shared" si="2"/>
        <v>22600</v>
      </c>
      <c r="AA11" s="27">
        <f t="shared" si="2"/>
        <v>21000</v>
      </c>
      <c r="AB11" s="27">
        <f t="shared" si="2"/>
        <v>21275</v>
      </c>
      <c r="AC11" s="27">
        <f t="shared" si="2"/>
        <v>21437.5</v>
      </c>
      <c r="AD11" s="27">
        <f t="shared" si="2"/>
        <v>22000</v>
      </c>
      <c r="AE11" s="27">
        <f t="shared" si="2"/>
        <v>23437.5</v>
      </c>
      <c r="AF11" s="27">
        <f t="shared" si="3"/>
        <v>25250</v>
      </c>
      <c r="AG11" s="27">
        <f t="shared" si="3"/>
        <v>22500</v>
      </c>
      <c r="AH11" s="27">
        <f t="shared" si="3"/>
        <v>20525</v>
      </c>
      <c r="AI11" s="27">
        <f t="shared" si="3"/>
        <v>21000</v>
      </c>
      <c r="AJ11" s="27">
        <f t="shared" si="3"/>
        <v>20412.5</v>
      </c>
      <c r="AK11" s="27">
        <f t="shared" si="3"/>
        <v>20750</v>
      </c>
      <c r="AL11" s="27">
        <f t="shared" si="3"/>
        <v>20425</v>
      </c>
      <c r="AM11" s="27">
        <f t="shared" si="3"/>
        <v>19750</v>
      </c>
      <c r="AN11" s="27">
        <f t="shared" si="3"/>
        <v>20125</v>
      </c>
      <c r="AO11" s="27">
        <f t="shared" si="3"/>
        <v>19875</v>
      </c>
      <c r="AP11" s="27">
        <f t="shared" si="4"/>
        <v>20375</v>
      </c>
      <c r="AQ11" s="27">
        <f t="shared" si="4"/>
        <v>20000</v>
      </c>
      <c r="AR11" s="27">
        <f t="shared" si="4"/>
        <v>20000</v>
      </c>
      <c r="AS11" s="27">
        <f t="shared" si="4"/>
        <v>20125</v>
      </c>
      <c r="AT11" s="27">
        <f t="shared" si="4"/>
        <v>21200</v>
      </c>
      <c r="AU11" s="27">
        <f t="shared" si="4"/>
        <v>21187.5</v>
      </c>
      <c r="AV11" s="27">
        <f t="shared" si="4"/>
        <v>21250</v>
      </c>
      <c r="AW11" s="27">
        <f t="shared" si="4"/>
        <v>21050</v>
      </c>
      <c r="AX11" s="27">
        <f t="shared" si="4"/>
        <v>21550</v>
      </c>
      <c r="AY11" s="27">
        <f t="shared" si="4"/>
        <v>21750</v>
      </c>
      <c r="AZ11" s="27">
        <f t="shared" si="5"/>
        <v>21900</v>
      </c>
      <c r="BA11" s="27">
        <f t="shared" si="5"/>
        <v>22000</v>
      </c>
      <c r="BB11" s="27">
        <f t="shared" si="5"/>
        <v>21666.666666666668</v>
      </c>
      <c r="BC11" s="27">
        <f t="shared" si="5"/>
        <v>21333.333333333332</v>
      </c>
      <c r="BD11" s="27">
        <f t="shared" si="5"/>
        <v>21333.333333333332</v>
      </c>
      <c r="BE11" s="27">
        <f t="shared" si="5"/>
        <v>21066.666666666668</v>
      </c>
      <c r="BF11" s="27">
        <f t="shared" si="5"/>
        <v>21083.333333333332</v>
      </c>
      <c r="BG11" s="27">
        <f t="shared" si="5"/>
        <v>21333.333333333332</v>
      </c>
      <c r="BH11" s="27">
        <f t="shared" si="5"/>
        <v>21958.333333333332</v>
      </c>
      <c r="BI11" s="27">
        <f t="shared" si="5"/>
        <v>22000</v>
      </c>
      <c r="BJ11" s="27">
        <f t="shared" si="6"/>
        <v>22500</v>
      </c>
      <c r="BK11" s="27">
        <f t="shared" si="6"/>
        <v>22766.666666666668</v>
      </c>
      <c r="BL11" s="27">
        <f t="shared" si="6"/>
        <v>22750</v>
      </c>
      <c r="BM11" s="27">
        <f t="shared" si="6"/>
        <v>22500</v>
      </c>
      <c r="BN11" s="27">
        <f t="shared" si="6"/>
        <v>23666.666666666668</v>
      </c>
      <c r="BO11" s="27">
        <f t="shared" si="6"/>
        <v>23000</v>
      </c>
      <c r="BP11" s="27">
        <f t="shared" si="6"/>
        <v>23000</v>
      </c>
      <c r="BQ11" s="27">
        <f t="shared" si="6"/>
        <v>23333.333333333332</v>
      </c>
      <c r="BR11" s="27">
        <f t="shared" si="6"/>
        <v>23333.333333333332</v>
      </c>
      <c r="BS11" s="27">
        <f t="shared" si="6"/>
        <v>24046.666666666668</v>
      </c>
      <c r="BT11" s="27">
        <f t="shared" si="7"/>
        <v>24283.333333333332</v>
      </c>
      <c r="BU11" s="27">
        <f t="shared" si="7"/>
        <v>24333.333333333332</v>
      </c>
      <c r="BV11" s="27">
        <f t="shared" si="7"/>
        <v>25333.333333333332</v>
      </c>
      <c r="BW11" s="27">
        <f t="shared" si="7"/>
        <v>24750</v>
      </c>
      <c r="BX11" s="27">
        <f t="shared" si="7"/>
        <v>24666.666666666668</v>
      </c>
      <c r="BY11" s="27">
        <f t="shared" si="7"/>
        <v>24666.666666666668</v>
      </c>
      <c r="BZ11" s="27">
        <f t="shared" si="7"/>
        <v>24333.333333333332</v>
      </c>
      <c r="CA11" s="27">
        <f t="shared" si="7"/>
        <v>24333.333333333332</v>
      </c>
      <c r="CB11" s="27">
        <f t="shared" si="7"/>
        <v>22533.333333333332</v>
      </c>
      <c r="CC11" s="27">
        <f t="shared" si="7"/>
        <v>23333.333333333332</v>
      </c>
      <c r="CD11" s="27">
        <f t="shared" si="8"/>
        <v>23333.333333333332</v>
      </c>
      <c r="CE11" s="27">
        <f t="shared" si="8"/>
        <v>24400</v>
      </c>
      <c r="CF11" s="27">
        <f t="shared" si="8"/>
        <v>24333.333333333332</v>
      </c>
      <c r="CG11" s="27">
        <f t="shared" si="8"/>
        <v>23750</v>
      </c>
      <c r="CH11" s="27">
        <f t="shared" si="8"/>
        <v>24266.666666666668</v>
      </c>
      <c r="CI11" s="27">
        <f t="shared" si="8"/>
        <v>24666.666666666668</v>
      </c>
      <c r="CJ11" s="27">
        <f t="shared" si="8"/>
        <v>25000</v>
      </c>
      <c r="CK11" s="27">
        <f t="shared" si="8"/>
        <v>24733.333333333332</v>
      </c>
      <c r="CL11" s="27">
        <f t="shared" si="8"/>
        <v>24666.666666666668</v>
      </c>
      <c r="CM11" s="27">
        <f t="shared" si="8"/>
        <v>26500</v>
      </c>
      <c r="CN11" s="27">
        <f t="shared" si="9"/>
        <v>26600</v>
      </c>
      <c r="CO11" s="27">
        <f t="shared" si="9"/>
        <v>26250</v>
      </c>
      <c r="CP11" s="27">
        <f t="shared" si="9"/>
        <v>26000</v>
      </c>
      <c r="CQ11" s="27">
        <f t="shared" si="9"/>
        <v>26000</v>
      </c>
      <c r="CR11" s="27">
        <f t="shared" si="9"/>
        <v>26000</v>
      </c>
      <c r="CS11" s="27">
        <f t="shared" si="9"/>
        <v>26000</v>
      </c>
      <c r="CT11" s="27">
        <f t="shared" si="9"/>
        <v>26416.666666666668</v>
      </c>
      <c r="CU11" s="27">
        <f t="shared" si="9"/>
        <v>26666.666666666668</v>
      </c>
      <c r="CV11" s="27">
        <f t="shared" si="9"/>
        <v>26666.666666666668</v>
      </c>
      <c r="CW11" s="27">
        <f t="shared" si="9"/>
        <v>27000</v>
      </c>
      <c r="CX11" s="27">
        <f t="shared" si="9"/>
        <v>27000</v>
      </c>
      <c r="CY11" s="27">
        <f t="shared" si="9"/>
        <v>27666.666666666668</v>
      </c>
      <c r="CZ11" s="27">
        <f t="shared" si="9"/>
        <v>26666.666666666668</v>
      </c>
      <c r="DA11" s="27">
        <f t="shared" si="9"/>
        <v>27000</v>
      </c>
      <c r="DB11" s="27">
        <f t="shared" si="9"/>
        <v>27166.666666666668</v>
      </c>
      <c r="DC11" s="27">
        <f t="shared" si="9"/>
        <v>27166.666666666668</v>
      </c>
      <c r="DD11" s="27">
        <f t="shared" si="9"/>
        <v>27416.666666666668</v>
      </c>
      <c r="DE11" s="27">
        <f t="shared" si="9"/>
        <v>26500</v>
      </c>
      <c r="DF11" s="27">
        <f t="shared" si="9"/>
        <v>26833.333333333332</v>
      </c>
      <c r="DG11" s="27">
        <f t="shared" si="9"/>
        <v>26833.333333333332</v>
      </c>
      <c r="DH11" s="27">
        <f t="shared" ref="DH11:DM17" si="14">INDEX(Exch_Rate_Data,MATCH($A11,Exch_regions1,0),MATCH(DH$1,Exch_months1,0))</f>
        <v>26666.666666666668</v>
      </c>
      <c r="DI11" s="27">
        <f t="shared" si="14"/>
        <v>27333.333333333332</v>
      </c>
      <c r="DJ11" s="27">
        <f t="shared" si="14"/>
        <v>27000</v>
      </c>
      <c r="DK11" s="27">
        <f t="shared" si="14"/>
        <v>26866.666666666668</v>
      </c>
      <c r="DL11" s="27">
        <f t="shared" si="14"/>
        <v>26900</v>
      </c>
      <c r="DM11" s="27">
        <f t="shared" si="14"/>
        <v>27000</v>
      </c>
      <c r="DN11" s="27">
        <f t="shared" si="10"/>
        <v>27016.666666666668</v>
      </c>
      <c r="DO11" s="27">
        <f t="shared" si="10"/>
        <v>28425</v>
      </c>
      <c r="DP11" s="27">
        <f t="shared" si="10"/>
        <v>28675</v>
      </c>
      <c r="DQ11" s="27">
        <f t="shared" si="10"/>
        <v>30416.666666666668</v>
      </c>
      <c r="DR11" s="27">
        <f t="shared" si="10"/>
        <v>29083.333333333332</v>
      </c>
      <c r="DS11" s="27">
        <f t="shared" si="10"/>
        <v>30333.333333333332</v>
      </c>
      <c r="DT11" s="27">
        <f t="shared" si="10"/>
        <v>30333.333333333332</v>
      </c>
      <c r="DU11" s="27">
        <f t="shared" si="10"/>
        <v>30000</v>
      </c>
      <c r="DV11" s="27">
        <f t="shared" si="10"/>
        <v>30400</v>
      </c>
      <c r="DW11" s="27">
        <f t="shared" si="10"/>
        <v>30083.333333333332</v>
      </c>
      <c r="DX11" s="27">
        <f t="shared" si="10"/>
        <v>30083.333333333332</v>
      </c>
      <c r="DY11" s="27">
        <f t="shared" si="10"/>
        <v>29666.666666666668</v>
      </c>
      <c r="DZ11" s="27">
        <f t="shared" si="10"/>
        <v>30000</v>
      </c>
      <c r="EA11" s="27">
        <f t="shared" si="12"/>
        <v>30333.333333333332</v>
      </c>
      <c r="EB11" s="27">
        <f t="shared" si="12"/>
        <v>30533.333333333332</v>
      </c>
      <c r="EC11" s="27">
        <f t="shared" si="12"/>
        <v>30666</v>
      </c>
      <c r="ED11" s="27">
        <f t="shared" si="12"/>
        <v>30666.666666666668</v>
      </c>
      <c r="EE11" s="27">
        <f t="shared" si="12"/>
        <v>30333.333333333332</v>
      </c>
      <c r="EF11" s="27">
        <f t="shared" si="12"/>
        <v>30333.333333333332</v>
      </c>
      <c r="EG11" s="27">
        <f t="shared" si="12"/>
        <v>30333.333333333332</v>
      </c>
      <c r="EH11" s="27">
        <f t="shared" si="12"/>
        <v>30333.333333333332</v>
      </c>
      <c r="EI11" s="27">
        <f t="shared" si="12"/>
        <v>30333.333333333332</v>
      </c>
      <c r="EJ11" s="27">
        <f t="shared" si="12"/>
        <v>30333.333333333332</v>
      </c>
      <c r="EK11" s="27">
        <f t="shared" si="12"/>
        <v>30333.333333333332</v>
      </c>
      <c r="EL11" s="27">
        <f t="shared" si="12"/>
        <v>30333.333333333332</v>
      </c>
      <c r="EM11" s="27">
        <f t="shared" si="12"/>
        <v>30333.333333333332</v>
      </c>
      <c r="EN11" s="27">
        <f t="shared" si="12"/>
        <v>30333.333333333332</v>
      </c>
      <c r="EO11" s="27">
        <f t="shared" si="12"/>
        <v>30333.333333333332</v>
      </c>
      <c r="EP11" s="27">
        <f t="shared" si="12"/>
        <v>30333</v>
      </c>
      <c r="EQ11" s="27">
        <f t="shared" si="12"/>
        <v>30333</v>
      </c>
      <c r="ER11" s="27">
        <f t="shared" si="12"/>
        <v>30333</v>
      </c>
      <c r="ES11" s="27">
        <f t="shared" si="13"/>
        <v>30333</v>
      </c>
      <c r="ET11" s="27">
        <f t="shared" si="13"/>
        <v>30333</v>
      </c>
      <c r="EU11" s="27">
        <f t="shared" si="13"/>
        <v>30333</v>
      </c>
      <c r="EV11" s="27">
        <f t="shared" si="13"/>
        <v>30333</v>
      </c>
      <c r="EW11" s="27">
        <f t="shared" si="13"/>
        <v>30333</v>
      </c>
      <c r="EX11" s="27">
        <f t="shared" si="13"/>
        <v>30333</v>
      </c>
      <c r="EY11" s="27">
        <f t="shared" si="13"/>
        <v>30333</v>
      </c>
      <c r="EZ11" s="27">
        <f t="shared" si="13"/>
        <v>30333</v>
      </c>
      <c r="FA11" s="27">
        <f t="shared" si="13"/>
        <v>27000</v>
      </c>
      <c r="FB11" s="27">
        <f t="shared" si="13"/>
        <v>27000</v>
      </c>
      <c r="FC11" s="27">
        <f t="shared" si="13"/>
        <v>27333</v>
      </c>
      <c r="FD11" s="27">
        <f t="shared" si="11"/>
        <v>27333</v>
      </c>
      <c r="FE11" s="27">
        <f>INDEX(Exch_Rate_Data1,MATCH(Exch_Rate!A11,Exch_regions1,0),MATCH(Exch_Rate!FE$1,exch_month4,0))</f>
        <v>27000</v>
      </c>
      <c r="FF11" s="31">
        <f>INDEX(exch_Rate_Data2,MATCH(Exch_Rate!A11,Exch_regions1,0),MATCH(Exch_Rate!FF$1,exch_month5,0))</f>
        <v>27166</v>
      </c>
      <c r="FG11" s="31">
        <f>INDEX(exch_Rate_Data3,MATCH(Exch_Rate!A11,Exch_regions1,0),MATCH(Exch_Rate!FG$1,exch_month6,0))</f>
        <v>27333</v>
      </c>
      <c r="FH11" s="31">
        <f>INDEX(Exchange_rate4,MATCH(Exch_Rate!A11,Exch_regions1,0),MATCH(Exch_Rate!FH$1,exch_month7,0))</f>
        <v>27466.666666666668</v>
      </c>
      <c r="FI11" s="31">
        <f>INDEX(Exchange_rate5,MATCH(Exch_Rate!A11,Exch_regions1,0),MATCH(Exch_Rate!FI$1,exch_month8,0))</f>
        <v>27666.666666666668</v>
      </c>
      <c r="FJ11" s="31">
        <f>INDEX(Exchange_rate6,MATCH(Exch_Rate!A11,Exch_regions1,0),MATCH(Exch_Rate!FJ$1,exch_month9,0))</f>
        <v>27667</v>
      </c>
      <c r="FK11" s="43">
        <f>INDEX(Exchange_rate7,MATCH(Exch_Rate!A11,Exch_regions1,0),MATCH(Exch_Rate!FK$1,exch_month10,0))</f>
        <v>27500</v>
      </c>
      <c r="FL11" s="43">
        <f>INDEX(exchange_rates8,MATCH(Exch_Rate!A11,Exch_regions1,0),MATCH(Exch_Rate!FL$1,exch_month11,0))</f>
        <v>27666.666666666668</v>
      </c>
      <c r="FM11" s="43">
        <f>INDEX(exchange_rates9,MATCH(Exch_Rate!A11,Exch_regions1,0),MATCH(Exch_Rate!FM$1,exch_month12,0))</f>
        <v>27833.333333333332</v>
      </c>
      <c r="FN11" s="43">
        <f>INDEX(exchange_rates10,MATCH(Exch_Rate!A11,Exch_regions1,0),MATCH(Exch_Rate!FN$1,exch_month13,0))</f>
        <v>27833.333333333332</v>
      </c>
      <c r="FO11" s="43">
        <f>INDEX(exchange_rates11,MATCH(Exch_Rate!A11,Exch_regions1,0),MATCH(Exch_Rate!FO$1,exch_month14,0))</f>
        <v>27833.333333333332</v>
      </c>
      <c r="FP11" s="43">
        <f>INDEX(exchange_rates12,MATCH(Exch_Rate!A11,Exch_regions1,0),MATCH(Exch_Rate!FP$1,exch_month15,0))</f>
        <v>28000</v>
      </c>
      <c r="FQ11" s="43">
        <f>INDEX(exchange_rates13,MATCH(Exch_Rate!A11,Exch_regions1,0),MATCH(Exch_Rate!FQ$1,exch_month16,0))</f>
        <v>28000</v>
      </c>
      <c r="FR11" s="43">
        <f>INDEX(exchange_rates14,MATCH(Exch_Rate!A11,Exch_regions1,0),MATCH(Exch_Rate!FR$1,exch_month17,0))</f>
        <v>28000</v>
      </c>
      <c r="FS11" s="43">
        <f>INDEX(exchange_rates15,MATCH(Exch_Rate!A11,Exch_regions1,0),MATCH(Exch_Rate!FS$1,exch_month18,0))</f>
        <v>28000</v>
      </c>
      <c r="FT11" s="43">
        <f>INDEX(exchange_rates16,MATCH(Exch_Rate!A11,Exch_regions1,0),MATCH(Exch_Rate!FT$1,exch_month19,0))</f>
        <v>29166.666666666668</v>
      </c>
      <c r="FU11" s="43">
        <f>INDEX(exchange_rates17,MATCH(Exch_Rate!A11,Exch_regions1,0),MATCH(Exch_Rate!FU$1,exch_month20,0))</f>
        <v>29500</v>
      </c>
      <c r="FV11" s="43">
        <f>INDEX(exchange_rates18,MATCH(Exch_Rate!A11,Exch_regions1,0),MATCH(Exch_Rate!FV$1,exch_month21,0))</f>
        <v>29166.666666666668</v>
      </c>
      <c r="FW11" s="43">
        <f>INDEX(exchange_rates19,MATCH(Exch_Rate!A11,Exch_regions1,0),MATCH(Exch_Rate!FW$1,exch_month22,0))</f>
        <v>30333.333333333332</v>
      </c>
    </row>
    <row r="12" spans="1:179" x14ac:dyDescent="0.25">
      <c r="A12" s="14" t="s">
        <v>9</v>
      </c>
      <c r="B12" s="27">
        <f t="shared" ref="B12:K19" si="15">INDEX(Exch_Rate_Data,MATCH($A12,Exch_regions1,0),MATCH(B$1,Exch_months1,0))</f>
        <v>30250</v>
      </c>
      <c r="C12" s="27">
        <f t="shared" si="15"/>
        <v>29833.333333333332</v>
      </c>
      <c r="D12" s="27">
        <f t="shared" si="15"/>
        <v>30283.333333333332</v>
      </c>
      <c r="E12" s="27">
        <f t="shared" si="15"/>
        <v>31375</v>
      </c>
      <c r="F12" s="27">
        <f t="shared" si="15"/>
        <v>32191.666666666668</v>
      </c>
      <c r="G12" s="27">
        <f t="shared" si="15"/>
        <v>32541.666666666668</v>
      </c>
      <c r="H12" s="27">
        <f t="shared" si="15"/>
        <v>31383.333333333332</v>
      </c>
      <c r="I12" s="27">
        <f t="shared" si="15"/>
        <v>30220</v>
      </c>
      <c r="J12" s="27">
        <f t="shared" si="15"/>
        <v>30066.666666666668</v>
      </c>
      <c r="K12" s="27">
        <f t="shared" si="15"/>
        <v>28708.333333333332</v>
      </c>
      <c r="L12" s="27">
        <f t="shared" ref="L12:U19" si="16">INDEX(Exch_Rate_Data,MATCH($A12,Exch_regions1,0),MATCH(L$1,Exch_months1,0))</f>
        <v>24208.333333333332</v>
      </c>
      <c r="M12" s="27">
        <f t="shared" si="16"/>
        <v>25241.666666666668</v>
      </c>
      <c r="N12" s="27">
        <f t="shared" si="16"/>
        <v>24816.666666666668</v>
      </c>
      <c r="O12" s="27">
        <f t="shared" si="16"/>
        <v>24416.666666666668</v>
      </c>
      <c r="P12" s="27">
        <f t="shared" si="16"/>
        <v>22041.666666666668</v>
      </c>
      <c r="Q12" s="27">
        <f t="shared" si="16"/>
        <v>22166.666666666668</v>
      </c>
      <c r="R12" s="27">
        <f t="shared" si="16"/>
        <v>22075</v>
      </c>
      <c r="S12" s="27">
        <f t="shared" si="16"/>
        <v>22233.333333333332</v>
      </c>
      <c r="T12" s="27">
        <f t="shared" si="16"/>
        <v>22250</v>
      </c>
      <c r="U12" s="27">
        <f t="shared" si="16"/>
        <v>22241.666666666668</v>
      </c>
      <c r="V12" s="27">
        <f t="shared" ref="V12:AE19" si="17">INDEX(Exch_Rate_Data,MATCH($A12,Exch_regions1,0),MATCH(V$1,Exch_months1,0))</f>
        <v>22425</v>
      </c>
      <c r="W12" s="27">
        <f t="shared" si="17"/>
        <v>22480</v>
      </c>
      <c r="X12" s="27">
        <f t="shared" si="17"/>
        <v>22483.333333333332</v>
      </c>
      <c r="Y12" s="27">
        <f t="shared" si="17"/>
        <v>22493.333333333332</v>
      </c>
      <c r="Z12" s="27">
        <f t="shared" si="17"/>
        <v>22008.333333333332</v>
      </c>
      <c r="AA12" s="27">
        <f t="shared" si="17"/>
        <v>17750</v>
      </c>
      <c r="AB12" s="27">
        <f t="shared" si="17"/>
        <v>16583.333333333332</v>
      </c>
      <c r="AC12" s="27">
        <f t="shared" si="17"/>
        <v>17416.666666666668</v>
      </c>
      <c r="AD12" s="27">
        <f t="shared" si="17"/>
        <v>17441.666666666668</v>
      </c>
      <c r="AE12" s="27">
        <f t="shared" si="17"/>
        <v>18966.666666666668</v>
      </c>
      <c r="AF12" s="27">
        <f t="shared" ref="AF12:AO19" si="18">INDEX(Exch_Rate_Data,MATCH($A12,Exch_regions1,0),MATCH(AF$1,Exch_months1,0))</f>
        <v>19153.333333333332</v>
      </c>
      <c r="AG12" s="27">
        <f t="shared" si="18"/>
        <v>19358.333333333332</v>
      </c>
      <c r="AH12" s="27">
        <f t="shared" si="18"/>
        <v>19875</v>
      </c>
      <c r="AI12" s="27">
        <f t="shared" si="18"/>
        <v>21450</v>
      </c>
      <c r="AJ12" s="27">
        <f t="shared" si="18"/>
        <v>21021</v>
      </c>
      <c r="AK12" s="27">
        <f t="shared" si="18"/>
        <v>20516.666666666668</v>
      </c>
      <c r="AL12" s="27">
        <f t="shared" si="18"/>
        <v>19675</v>
      </c>
      <c r="AM12" s="27">
        <f t="shared" si="18"/>
        <v>18533.333333333332</v>
      </c>
      <c r="AN12" s="27">
        <f t="shared" si="18"/>
        <v>19208.333333333332</v>
      </c>
      <c r="AO12" s="27">
        <f t="shared" si="18"/>
        <v>20462.666666666668</v>
      </c>
      <c r="AP12" s="27">
        <f t="shared" ref="AP12:AY19" si="19">INDEX(Exch_Rate_Data,MATCH($A12,Exch_regions1,0),MATCH(AP$1,Exch_months1,0))</f>
        <v>20371</v>
      </c>
      <c r="AQ12" s="27">
        <f t="shared" si="19"/>
        <v>20573.333333333332</v>
      </c>
      <c r="AR12" s="27">
        <f t="shared" si="19"/>
        <v>20200</v>
      </c>
      <c r="AS12" s="27">
        <f t="shared" si="19"/>
        <v>20366.666666666668</v>
      </c>
      <c r="AT12" s="27">
        <f t="shared" si="19"/>
        <v>21166.666666666668</v>
      </c>
      <c r="AU12" s="27">
        <f t="shared" si="19"/>
        <v>21800</v>
      </c>
      <c r="AV12" s="27">
        <f t="shared" si="19"/>
        <v>21600</v>
      </c>
      <c r="AW12" s="27">
        <f t="shared" si="19"/>
        <v>21606.666666666668</v>
      </c>
      <c r="AX12" s="27">
        <f t="shared" si="19"/>
        <v>21841.666666666668</v>
      </c>
      <c r="AY12" s="27">
        <f t="shared" si="19"/>
        <v>21908.333333333332</v>
      </c>
      <c r="AZ12" s="27">
        <f t="shared" ref="AZ12:BI19" si="20">INDEX(Exch_Rate_Data,MATCH($A12,Exch_regions1,0),MATCH(AZ$1,Exch_months1,0))</f>
        <v>21953.333333333332</v>
      </c>
      <c r="BA12" s="27">
        <f t="shared" si="20"/>
        <v>22083.333333333332</v>
      </c>
      <c r="BB12" s="27">
        <f t="shared" si="20"/>
        <v>22200</v>
      </c>
      <c r="BC12" s="27">
        <f t="shared" si="20"/>
        <v>22193.333333333332</v>
      </c>
      <c r="BD12" s="27">
        <f t="shared" si="20"/>
        <v>22166.666666666668</v>
      </c>
      <c r="BE12" s="27">
        <f t="shared" si="20"/>
        <v>22666.666666666668</v>
      </c>
      <c r="BF12" s="27">
        <f t="shared" si="20"/>
        <v>22641.666666666668</v>
      </c>
      <c r="BG12" s="27">
        <f t="shared" si="20"/>
        <v>22775</v>
      </c>
      <c r="BH12" s="27">
        <f t="shared" si="20"/>
        <v>22633.333333333332</v>
      </c>
      <c r="BI12" s="27">
        <f t="shared" si="20"/>
        <v>22658.333333333332</v>
      </c>
      <c r="BJ12" s="27">
        <f t="shared" ref="BJ12:BS19" si="21">INDEX(Exch_Rate_Data,MATCH($A12,Exch_regions1,0),MATCH(BJ$1,Exch_months1,0))</f>
        <v>22683.333333333332</v>
      </c>
      <c r="BK12" s="27">
        <f t="shared" si="21"/>
        <v>22540</v>
      </c>
      <c r="BL12" s="27">
        <f t="shared" si="21"/>
        <v>22753.333333333332</v>
      </c>
      <c r="BM12" s="27">
        <f t="shared" si="21"/>
        <v>22875</v>
      </c>
      <c r="BN12" s="27">
        <f t="shared" si="21"/>
        <v>22993.333333333332</v>
      </c>
      <c r="BO12" s="27">
        <f t="shared" si="21"/>
        <v>23058.333333333332</v>
      </c>
      <c r="BP12" s="27">
        <f t="shared" si="21"/>
        <v>22666.666666666668</v>
      </c>
      <c r="BQ12" s="27">
        <f t="shared" si="21"/>
        <v>22760</v>
      </c>
      <c r="BR12" s="27">
        <f t="shared" si="21"/>
        <v>22783.333333333332</v>
      </c>
      <c r="BS12" s="27">
        <f t="shared" si="21"/>
        <v>22875</v>
      </c>
      <c r="BT12" s="27">
        <f t="shared" ref="BT12:CC19" si="22">INDEX(Exch_Rate_Data,MATCH($A12,Exch_regions1,0),MATCH(BT$1,Exch_months1,0))</f>
        <v>23116.666666666668</v>
      </c>
      <c r="BU12" s="27">
        <f t="shared" si="22"/>
        <v>23425</v>
      </c>
      <c r="BV12" s="27">
        <f t="shared" si="22"/>
        <v>23486.666666666668</v>
      </c>
      <c r="BW12" s="27">
        <f t="shared" si="22"/>
        <v>22291.666666666668</v>
      </c>
      <c r="BX12" s="27">
        <f t="shared" si="22"/>
        <v>21975</v>
      </c>
      <c r="BY12" s="27">
        <f t="shared" si="22"/>
        <v>22550</v>
      </c>
      <c r="BZ12" s="27">
        <f t="shared" si="22"/>
        <v>22600</v>
      </c>
      <c r="CA12" s="27">
        <f t="shared" si="22"/>
        <v>22525</v>
      </c>
      <c r="CB12" s="27">
        <f t="shared" si="22"/>
        <v>22760</v>
      </c>
      <c r="CC12" s="27">
        <f t="shared" si="22"/>
        <v>22708.333333333332</v>
      </c>
      <c r="CD12" s="27">
        <f t="shared" ref="CD12:CM19" si="23">INDEX(Exch_Rate_Data,MATCH($A12,Exch_regions1,0),MATCH(CD$1,Exch_months1,0))</f>
        <v>22725</v>
      </c>
      <c r="CE12" s="27">
        <f t="shared" si="23"/>
        <v>22883.333333333332</v>
      </c>
      <c r="CF12" s="27">
        <f t="shared" si="23"/>
        <v>22950</v>
      </c>
      <c r="CG12" s="27">
        <f t="shared" si="23"/>
        <v>22966.666666666668</v>
      </c>
      <c r="CH12" s="27">
        <f t="shared" si="23"/>
        <v>23326.666666666668</v>
      </c>
      <c r="CI12" s="27">
        <f t="shared" si="23"/>
        <v>22991.666666666668</v>
      </c>
      <c r="CJ12" s="27">
        <f t="shared" si="23"/>
        <v>23316.666666666668</v>
      </c>
      <c r="CK12" s="27">
        <f t="shared" si="23"/>
        <v>23275</v>
      </c>
      <c r="CL12" s="27">
        <f t="shared" si="23"/>
        <v>23108.333333333332</v>
      </c>
      <c r="CM12" s="27">
        <f t="shared" si="23"/>
        <v>23041.666666666668</v>
      </c>
      <c r="CN12" s="27">
        <f t="shared" ref="CN12:DM19" si="24">INDEX(Exch_Rate_Data,MATCH($A12,Exch_regions1,0),MATCH(CN$1,Exch_months1,0))</f>
        <v>23673.333333333332</v>
      </c>
      <c r="CO12" s="27">
        <f t="shared" si="24"/>
        <v>23916.666666666668</v>
      </c>
      <c r="CP12" s="27">
        <f t="shared" si="24"/>
        <v>23875</v>
      </c>
      <c r="CQ12" s="27">
        <f t="shared" si="24"/>
        <v>24046.666666666668</v>
      </c>
      <c r="CR12" s="27">
        <f t="shared" si="24"/>
        <v>24450</v>
      </c>
      <c r="CS12" s="27">
        <f t="shared" si="24"/>
        <v>24450</v>
      </c>
      <c r="CT12" s="27">
        <f t="shared" si="24"/>
        <v>24533.333333333332</v>
      </c>
      <c r="CU12" s="27">
        <f t="shared" si="24"/>
        <v>24583.333333333332</v>
      </c>
      <c r="CV12" s="27">
        <f t="shared" si="24"/>
        <v>24391.666666666668</v>
      </c>
      <c r="CW12" s="27">
        <f t="shared" si="24"/>
        <v>24380</v>
      </c>
      <c r="CX12" s="27">
        <f t="shared" si="24"/>
        <v>24641.666666666668</v>
      </c>
      <c r="CY12" s="27">
        <f t="shared" si="24"/>
        <v>24666.666666666668</v>
      </c>
      <c r="CZ12" s="27">
        <f t="shared" si="9"/>
        <v>24433.333333333332</v>
      </c>
      <c r="DA12" s="27">
        <f t="shared" si="9"/>
        <v>24350</v>
      </c>
      <c r="DB12" s="27">
        <f t="shared" si="9"/>
        <v>24666.666666666668</v>
      </c>
      <c r="DC12" s="27">
        <f t="shared" si="9"/>
        <v>25250</v>
      </c>
      <c r="DD12" s="27">
        <f t="shared" si="9"/>
        <v>25000</v>
      </c>
      <c r="DE12" s="27">
        <f t="shared" si="9"/>
        <v>25025</v>
      </c>
      <c r="DF12" s="27">
        <f t="shared" si="9"/>
        <v>25016.666666666668</v>
      </c>
      <c r="DG12" s="27">
        <f t="shared" si="9"/>
        <v>24958.333333333332</v>
      </c>
      <c r="DH12" s="27">
        <f t="shared" si="14"/>
        <v>25125</v>
      </c>
      <c r="DI12" s="27">
        <f t="shared" si="14"/>
        <v>25875</v>
      </c>
      <c r="DJ12" s="27">
        <f t="shared" si="14"/>
        <v>25750</v>
      </c>
      <c r="DK12" s="27">
        <f t="shared" si="14"/>
        <v>25540</v>
      </c>
      <c r="DL12" s="27">
        <f t="shared" si="14"/>
        <v>25583.333333333332</v>
      </c>
      <c r="DM12" s="27">
        <f t="shared" si="14"/>
        <v>25233.333333333332</v>
      </c>
      <c r="DN12" s="27">
        <f t="shared" si="10"/>
        <v>25416.666666666668</v>
      </c>
      <c r="DO12" s="27">
        <f t="shared" si="10"/>
        <v>25683.333333333332</v>
      </c>
      <c r="DP12" s="27">
        <f t="shared" si="10"/>
        <v>25733.333333333332</v>
      </c>
      <c r="DQ12" s="27">
        <f t="shared" si="10"/>
        <v>26000</v>
      </c>
      <c r="DR12" s="27">
        <f t="shared" si="10"/>
        <v>25708.333333333332</v>
      </c>
      <c r="DS12" s="27">
        <f t="shared" si="10"/>
        <v>25889</v>
      </c>
      <c r="DT12" s="27">
        <f t="shared" si="10"/>
        <v>25600</v>
      </c>
      <c r="DU12" s="27">
        <f t="shared" si="10"/>
        <v>26000</v>
      </c>
      <c r="DV12" s="27">
        <f t="shared" si="10"/>
        <v>25700</v>
      </c>
      <c r="DW12" s="27">
        <f t="shared" si="10"/>
        <v>25083.333333333332</v>
      </c>
      <c r="DX12" s="27">
        <f t="shared" si="10"/>
        <v>25250</v>
      </c>
      <c r="DY12" s="27">
        <f t="shared" si="10"/>
        <v>25333.333333333332</v>
      </c>
      <c r="DZ12" s="27">
        <f t="shared" si="10"/>
        <v>25958.333333333332</v>
      </c>
      <c r="EA12" s="27">
        <f t="shared" si="12"/>
        <v>26058.333333333332</v>
      </c>
      <c r="EB12" s="27">
        <f t="shared" si="12"/>
        <v>26000</v>
      </c>
      <c r="EC12" s="27">
        <f t="shared" si="12"/>
        <v>26000</v>
      </c>
      <c r="ED12" s="27">
        <f t="shared" si="12"/>
        <v>26000</v>
      </c>
      <c r="EE12" s="27">
        <f t="shared" si="12"/>
        <v>26166.666666666668</v>
      </c>
      <c r="EF12" s="27">
        <f t="shared" si="12"/>
        <v>26000</v>
      </c>
      <c r="EG12" s="27">
        <f t="shared" si="12"/>
        <v>26000</v>
      </c>
      <c r="EH12" s="27">
        <f t="shared" si="12"/>
        <v>26000</v>
      </c>
      <c r="EI12" s="27">
        <f t="shared" si="12"/>
        <v>26250</v>
      </c>
      <c r="EJ12" s="27">
        <f t="shared" si="12"/>
        <v>26000</v>
      </c>
      <c r="EK12" s="27">
        <f t="shared" si="12"/>
        <v>26666.666666666668</v>
      </c>
      <c r="EL12" s="27">
        <f t="shared" si="12"/>
        <v>26333.333333333332</v>
      </c>
      <c r="EM12" s="27">
        <f t="shared" si="12"/>
        <v>26333.333333333332</v>
      </c>
      <c r="EN12" s="27">
        <f t="shared" si="12"/>
        <v>26333.333333333332</v>
      </c>
      <c r="EO12" s="27">
        <f t="shared" si="12"/>
        <v>26333.333333333332</v>
      </c>
      <c r="EP12" s="27">
        <f t="shared" si="12"/>
        <v>26666</v>
      </c>
      <c r="EQ12" s="27">
        <f t="shared" si="12"/>
        <v>26666</v>
      </c>
      <c r="ER12" s="27">
        <f t="shared" si="12"/>
        <v>26666</v>
      </c>
      <c r="ES12" s="27">
        <f t="shared" si="13"/>
        <v>26666</v>
      </c>
      <c r="ET12" s="27">
        <f t="shared" si="13"/>
        <v>26333</v>
      </c>
      <c r="EU12" s="27">
        <f t="shared" si="13"/>
        <v>26333</v>
      </c>
      <c r="EV12" s="27">
        <f t="shared" si="13"/>
        <v>26333</v>
      </c>
      <c r="EW12" s="27">
        <f t="shared" si="13"/>
        <v>26333</v>
      </c>
      <c r="EX12" s="27">
        <f t="shared" si="13"/>
        <v>26333</v>
      </c>
      <c r="EY12" s="27">
        <f t="shared" si="13"/>
        <v>26333</v>
      </c>
      <c r="EZ12" s="27">
        <f t="shared" si="13"/>
        <v>26333</v>
      </c>
      <c r="FA12" s="27">
        <f t="shared" si="13"/>
        <v>26833</v>
      </c>
      <c r="FB12" s="27">
        <f t="shared" si="13"/>
        <v>27333</v>
      </c>
      <c r="FC12" s="27">
        <f t="shared" si="13"/>
        <v>26916</v>
      </c>
      <c r="FD12" s="27">
        <f t="shared" si="11"/>
        <v>27333</v>
      </c>
      <c r="FE12" s="27">
        <f>INDEX(Exch_Rate_Data1,MATCH(Exch_Rate!A12,Exch_regions1,0),MATCH(Exch_Rate!FE$1,exch_month4,0))</f>
        <v>27200</v>
      </c>
      <c r="FF12" s="31">
        <f>INDEX(exch_Rate_Data2,MATCH(Exch_Rate!A12,Exch_regions1,0),MATCH(Exch_Rate!FF$1,exch_month5,0))</f>
        <v>27166</v>
      </c>
      <c r="FG12" s="31">
        <f>INDEX(exch_Rate_Data3,MATCH(Exch_Rate!A12,Exch_regions1,0),MATCH(Exch_Rate!FG$1,exch_month6,0))</f>
        <v>27250</v>
      </c>
      <c r="FH12" s="31">
        <f>INDEX(Exchange_rate4,MATCH(Exch_Rate!A12,Exch_regions1,0),MATCH(Exch_Rate!FH$1,exch_month7,0))</f>
        <v>27200</v>
      </c>
      <c r="FI12" s="31">
        <f>INDEX(Exchange_rate5,MATCH(Exch_Rate!A12,Exch_regions1,0),MATCH(Exch_Rate!FI$1,exch_month8,0))</f>
        <v>27000</v>
      </c>
      <c r="FJ12" s="31">
        <f>INDEX(Exchange_rate6,MATCH(Exch_Rate!A12,Exch_regions1,0),MATCH(Exch_Rate!FJ$1,exch_month9,0))</f>
        <v>27200</v>
      </c>
      <c r="FK12" s="43">
        <f>INDEX(Exchange_rate7,MATCH(Exch_Rate!A12,Exch_regions1,0),MATCH(Exch_Rate!FK$1,exch_month10,0))</f>
        <v>27333.333333333332</v>
      </c>
      <c r="FL12" s="43">
        <f>INDEX(exchange_rates8,MATCH(Exch_Rate!A12,Exch_regions1,0),MATCH(Exch_Rate!FL$1,exch_month11,0))</f>
        <v>27666.666666666668</v>
      </c>
      <c r="FM12" s="43">
        <f>INDEX(exchange_rates9,MATCH(Exch_Rate!A12,Exch_regions1,0),MATCH(Exch_Rate!FM$1,exch_month12,0))</f>
        <v>27666.666666666668</v>
      </c>
      <c r="FN12" s="43">
        <f>INDEX(exchange_rates10,MATCH(Exch_Rate!A12,Exch_regions1,0),MATCH(Exch_Rate!FN$1,exch_month13,0))</f>
        <v>27750</v>
      </c>
      <c r="FO12" s="43">
        <f>INDEX(exchange_rates11,MATCH(Exch_Rate!A12,Exch_regions1,0),MATCH(Exch_Rate!FO$1,exch_month14,0))</f>
        <v>27970.333333333332</v>
      </c>
      <c r="FP12" s="43">
        <f>INDEX(exchange_rates12,MATCH(Exch_Rate!A12,Exch_regions1,0),MATCH(Exch_Rate!FP$1,exch_month15,0))</f>
        <v>28333.333333333332</v>
      </c>
      <c r="FQ12" s="43">
        <f>INDEX(exchange_rates13,MATCH(Exch_Rate!A12,Exch_regions1,0),MATCH(Exch_Rate!FQ$1,exch_month16,0))</f>
        <v>28666.666666666668</v>
      </c>
      <c r="FR12" s="43">
        <f>INDEX(exchange_rates14,MATCH(Exch_Rate!A12,Exch_regions1,0),MATCH(Exch_Rate!FR$1,exch_month17,0))</f>
        <v>29000</v>
      </c>
      <c r="FS12" s="43">
        <f>INDEX(exchange_rates15,MATCH(Exch_Rate!A12,Exch_regions1,0),MATCH(Exch_Rate!FS$1,exch_month18,0))</f>
        <v>28566.666666666668</v>
      </c>
      <c r="FT12" s="43">
        <f>INDEX(exchange_rates16,MATCH(Exch_Rate!A12,Exch_regions1,0),MATCH(Exch_Rate!FT$1,exch_month19,0))</f>
        <v>28875</v>
      </c>
      <c r="FU12" s="43">
        <f>INDEX(exchange_rates17,MATCH(Exch_Rate!A12,Exch_regions1,0),MATCH(Exch_Rate!FU$1,exch_month20,0))</f>
        <v>29333.333333333332</v>
      </c>
      <c r="FV12" s="43">
        <f>INDEX(exchange_rates18,MATCH(Exch_Rate!A12,Exch_regions1,0),MATCH(Exch_Rate!FV$1,exch_month21,0))</f>
        <v>29666.666666666668</v>
      </c>
      <c r="FW12" s="43">
        <f>INDEX(exchange_rates19,MATCH(Exch_Rate!A12,Exch_regions1,0),MATCH(Exch_Rate!FW$1,exch_month22,0))</f>
        <v>33583.333333333336</v>
      </c>
    </row>
    <row r="13" spans="1:179" x14ac:dyDescent="0.25">
      <c r="A13" s="14" t="s">
        <v>10</v>
      </c>
      <c r="B13" s="27">
        <f t="shared" si="15"/>
        <v>30400</v>
      </c>
      <c r="C13" s="27">
        <f t="shared" si="15"/>
        <v>30400</v>
      </c>
      <c r="D13" s="27">
        <f t="shared" si="15"/>
        <v>31600</v>
      </c>
      <c r="E13" s="27">
        <f t="shared" si="15"/>
        <v>31200</v>
      </c>
      <c r="F13" s="27">
        <f t="shared" si="15"/>
        <v>31620</v>
      </c>
      <c r="G13" s="27">
        <f t="shared" si="15"/>
        <v>32450</v>
      </c>
      <c r="H13" s="27">
        <f t="shared" si="15"/>
        <v>31850</v>
      </c>
      <c r="I13" s="27">
        <f t="shared" si="15"/>
        <v>31950</v>
      </c>
      <c r="J13" s="27">
        <f t="shared" si="15"/>
        <v>31000</v>
      </c>
      <c r="K13" s="27">
        <f t="shared" si="15"/>
        <v>30500</v>
      </c>
      <c r="L13" s="27">
        <f t="shared" si="16"/>
        <v>25450</v>
      </c>
      <c r="M13" s="27">
        <f t="shared" si="16"/>
        <v>22800</v>
      </c>
      <c r="N13" s="27">
        <f t="shared" si="16"/>
        <v>23840</v>
      </c>
      <c r="O13" s="27">
        <f t="shared" si="16"/>
        <v>25625</v>
      </c>
      <c r="P13" s="27">
        <f t="shared" si="16"/>
        <v>23465</v>
      </c>
      <c r="Q13" s="27">
        <f t="shared" si="16"/>
        <v>22610</v>
      </c>
      <c r="R13" s="27">
        <f t="shared" si="16"/>
        <v>23000</v>
      </c>
      <c r="S13" s="27">
        <f t="shared" si="16"/>
        <v>22660</v>
      </c>
      <c r="T13" s="27">
        <f t="shared" si="16"/>
        <v>21895</v>
      </c>
      <c r="U13" s="27">
        <f t="shared" si="16"/>
        <v>22030</v>
      </c>
      <c r="V13" s="27">
        <f t="shared" si="17"/>
        <v>22230</v>
      </c>
      <c r="W13" s="27">
        <f t="shared" si="17"/>
        <v>22516</v>
      </c>
      <c r="X13" s="27">
        <f t="shared" si="17"/>
        <v>22148.6</v>
      </c>
      <c r="Y13" s="27">
        <f t="shared" si="17"/>
        <v>22089.599999999999</v>
      </c>
      <c r="Z13" s="27">
        <f t="shared" si="17"/>
        <v>20960</v>
      </c>
      <c r="AA13" s="27">
        <f t="shared" si="17"/>
        <v>19660</v>
      </c>
      <c r="AB13" s="27">
        <f t="shared" si="17"/>
        <v>18212.599999999999</v>
      </c>
      <c r="AC13" s="27">
        <f t="shared" si="17"/>
        <v>17560</v>
      </c>
      <c r="AD13" s="27">
        <f t="shared" si="17"/>
        <v>17800</v>
      </c>
      <c r="AE13" s="27">
        <f t="shared" si="17"/>
        <v>18450</v>
      </c>
      <c r="AF13" s="27">
        <f t="shared" si="18"/>
        <v>18600</v>
      </c>
      <c r="AG13" s="27">
        <f t="shared" si="18"/>
        <v>19050</v>
      </c>
      <c r="AH13" s="27">
        <f t="shared" si="18"/>
        <v>19380</v>
      </c>
      <c r="AI13" s="27">
        <f t="shared" si="18"/>
        <v>20237.599999999999</v>
      </c>
      <c r="AJ13" s="27">
        <f t="shared" si="18"/>
        <v>20650</v>
      </c>
      <c r="AK13" s="27">
        <f t="shared" si="18"/>
        <v>20770</v>
      </c>
      <c r="AL13" s="27">
        <f t="shared" si="18"/>
        <v>20675</v>
      </c>
      <c r="AM13" s="27">
        <f t="shared" si="18"/>
        <v>19440</v>
      </c>
      <c r="AN13" s="27">
        <f t="shared" si="18"/>
        <v>19676</v>
      </c>
      <c r="AO13" s="27">
        <f t="shared" si="18"/>
        <v>20105</v>
      </c>
      <c r="AP13" s="27">
        <f t="shared" si="19"/>
        <v>20437.599999999999</v>
      </c>
      <c r="AQ13" s="27">
        <f t="shared" si="19"/>
        <v>20486</v>
      </c>
      <c r="AR13" s="27">
        <f t="shared" si="19"/>
        <v>20695</v>
      </c>
      <c r="AS13" s="27">
        <f t="shared" si="19"/>
        <v>20195</v>
      </c>
      <c r="AT13" s="27">
        <f t="shared" si="19"/>
        <v>20672</v>
      </c>
      <c r="AU13" s="27">
        <f t="shared" si="19"/>
        <v>21025</v>
      </c>
      <c r="AV13" s="27">
        <f t="shared" si="19"/>
        <v>20975</v>
      </c>
      <c r="AW13" s="27">
        <f t="shared" si="19"/>
        <v>21072</v>
      </c>
      <c r="AX13" s="27">
        <f t="shared" si="19"/>
        <v>21475</v>
      </c>
      <c r="AY13" s="27">
        <f t="shared" si="19"/>
        <v>21800</v>
      </c>
      <c r="AZ13" s="27">
        <f t="shared" si="20"/>
        <v>21900</v>
      </c>
      <c r="BA13" s="27">
        <f t="shared" si="20"/>
        <v>22300</v>
      </c>
      <c r="BB13" s="27">
        <f t="shared" si="20"/>
        <v>22515</v>
      </c>
      <c r="BC13" s="27">
        <f t="shared" si="20"/>
        <v>22748</v>
      </c>
      <c r="BD13" s="27">
        <f t="shared" si="20"/>
        <v>22744</v>
      </c>
      <c r="BE13" s="27">
        <f t="shared" si="20"/>
        <v>22748</v>
      </c>
      <c r="BF13" s="27">
        <f t="shared" si="20"/>
        <v>22910</v>
      </c>
      <c r="BG13" s="27">
        <f t="shared" si="20"/>
        <v>22860</v>
      </c>
      <c r="BH13" s="27">
        <f t="shared" si="20"/>
        <v>22810</v>
      </c>
      <c r="BI13" s="27">
        <f t="shared" si="20"/>
        <v>22725</v>
      </c>
      <c r="BJ13" s="27">
        <f t="shared" si="21"/>
        <v>22570</v>
      </c>
      <c r="BK13" s="27">
        <f t="shared" si="21"/>
        <v>22512</v>
      </c>
      <c r="BL13" s="27">
        <f t="shared" si="21"/>
        <v>22600</v>
      </c>
      <c r="BM13" s="27">
        <f t="shared" si="21"/>
        <v>22690</v>
      </c>
      <c r="BN13" s="27">
        <f t="shared" si="21"/>
        <v>22472</v>
      </c>
      <c r="BO13" s="27">
        <f t="shared" si="21"/>
        <v>22480</v>
      </c>
      <c r="BP13" s="27">
        <f t="shared" si="21"/>
        <v>22480</v>
      </c>
      <c r="BQ13" s="27">
        <f t="shared" si="21"/>
        <v>22452</v>
      </c>
      <c r="BR13" s="27">
        <f t="shared" si="21"/>
        <v>22387.5</v>
      </c>
      <c r="BS13" s="27">
        <f t="shared" si="21"/>
        <v>22950</v>
      </c>
      <c r="BT13" s="27">
        <f t="shared" si="22"/>
        <v>23300</v>
      </c>
      <c r="BU13" s="27">
        <f t="shared" si="22"/>
        <v>23325</v>
      </c>
      <c r="BV13" s="27">
        <f t="shared" si="22"/>
        <v>23435</v>
      </c>
      <c r="BW13" s="27">
        <f t="shared" si="22"/>
        <v>22100</v>
      </c>
      <c r="BX13" s="27">
        <f t="shared" si="22"/>
        <v>22125</v>
      </c>
      <c r="BY13" s="27">
        <f t="shared" si="22"/>
        <v>22125</v>
      </c>
      <c r="BZ13" s="27">
        <f t="shared" si="22"/>
        <v>22257.5</v>
      </c>
      <c r="CA13" s="27">
        <f t="shared" si="22"/>
        <v>22275</v>
      </c>
      <c r="CB13" s="27">
        <f t="shared" si="22"/>
        <v>22325</v>
      </c>
      <c r="CC13" s="27">
        <f t="shared" si="22"/>
        <v>22475</v>
      </c>
      <c r="CD13" s="27">
        <f t="shared" si="23"/>
        <v>22850</v>
      </c>
      <c r="CE13" s="27">
        <f t="shared" si="23"/>
        <v>22910</v>
      </c>
      <c r="CF13" s="27">
        <f t="shared" si="23"/>
        <v>22950</v>
      </c>
      <c r="CG13" s="27">
        <f t="shared" si="23"/>
        <v>23043.75</v>
      </c>
      <c r="CH13" s="27">
        <f t="shared" si="23"/>
        <v>23025</v>
      </c>
      <c r="CI13" s="27">
        <f t="shared" si="23"/>
        <v>23118.75</v>
      </c>
      <c r="CJ13" s="27">
        <f t="shared" si="23"/>
        <v>23018.75</v>
      </c>
      <c r="CK13" s="27">
        <f t="shared" si="23"/>
        <v>23110</v>
      </c>
      <c r="CL13" s="27">
        <f t="shared" si="23"/>
        <v>22943.75</v>
      </c>
      <c r="CM13" s="27">
        <f t="shared" si="23"/>
        <v>22906.25</v>
      </c>
      <c r="CN13" s="27">
        <f t="shared" si="24"/>
        <v>23095</v>
      </c>
      <c r="CO13" s="27">
        <f t="shared" si="24"/>
        <v>23487.5</v>
      </c>
      <c r="CP13" s="27">
        <f t="shared" si="24"/>
        <v>23550</v>
      </c>
      <c r="CQ13" s="27">
        <f t="shared" si="24"/>
        <v>23520</v>
      </c>
      <c r="CR13" s="27">
        <f t="shared" si="24"/>
        <v>23731.25</v>
      </c>
      <c r="CS13" s="27">
        <f t="shared" si="24"/>
        <v>23762.5</v>
      </c>
      <c r="CT13" s="27">
        <f t="shared" si="24"/>
        <v>23737.5</v>
      </c>
      <c r="CU13" s="27">
        <f t="shared" si="24"/>
        <v>23831.25</v>
      </c>
      <c r="CV13" s="27">
        <f t="shared" si="24"/>
        <v>23812.5</v>
      </c>
      <c r="CW13" s="27">
        <f t="shared" si="24"/>
        <v>23950</v>
      </c>
      <c r="CX13" s="27">
        <f t="shared" si="24"/>
        <v>24000</v>
      </c>
      <c r="CY13" s="27">
        <f t="shared" si="24"/>
        <v>24000</v>
      </c>
      <c r="CZ13" s="27">
        <f t="shared" si="9"/>
        <v>24050</v>
      </c>
      <c r="DA13" s="27">
        <f t="shared" si="9"/>
        <v>24062.5</v>
      </c>
      <c r="DB13" s="27">
        <f t="shared" si="9"/>
        <v>24140</v>
      </c>
      <c r="DC13" s="27">
        <f t="shared" si="9"/>
        <v>24281.25</v>
      </c>
      <c r="DD13" s="27">
        <f t="shared" si="9"/>
        <v>24287.5</v>
      </c>
      <c r="DE13" s="27">
        <f t="shared" si="9"/>
        <v>23981</v>
      </c>
      <c r="DF13" s="27">
        <f t="shared" si="9"/>
        <v>23993.75</v>
      </c>
      <c r="DG13" s="27">
        <f t="shared" si="9"/>
        <v>23950</v>
      </c>
      <c r="DH13" s="27">
        <f t="shared" si="14"/>
        <v>24035</v>
      </c>
      <c r="DI13" s="27">
        <f t="shared" si="14"/>
        <v>25200</v>
      </c>
      <c r="DJ13" s="27">
        <f t="shared" si="14"/>
        <v>25856.25</v>
      </c>
      <c r="DK13" s="27">
        <f t="shared" si="14"/>
        <v>25990</v>
      </c>
      <c r="DL13" s="27">
        <f t="shared" si="14"/>
        <v>26081.25</v>
      </c>
      <c r="DM13" s="27">
        <f t="shared" si="14"/>
        <v>26235</v>
      </c>
      <c r="DN13" s="27">
        <f t="shared" si="10"/>
        <v>25781.25</v>
      </c>
      <c r="DO13" s="27">
        <f t="shared" si="10"/>
        <v>25781.25</v>
      </c>
      <c r="DP13" s="27">
        <f t="shared" si="10"/>
        <v>25956.25</v>
      </c>
      <c r="DQ13" s="27">
        <f t="shared" si="10"/>
        <v>25950</v>
      </c>
      <c r="DR13" s="27">
        <f t="shared" si="10"/>
        <v>26300</v>
      </c>
      <c r="DS13" s="27">
        <f t="shared" si="10"/>
        <v>26168.75</v>
      </c>
      <c r="DT13" s="27">
        <f t="shared" si="10"/>
        <v>25775</v>
      </c>
      <c r="DU13" s="27">
        <f t="shared" si="10"/>
        <v>25537.5</v>
      </c>
      <c r="DV13" s="27">
        <f t="shared" si="10"/>
        <v>25390</v>
      </c>
      <c r="DW13" s="27">
        <f t="shared" si="10"/>
        <v>25262.5</v>
      </c>
      <c r="DX13" s="27">
        <f t="shared" si="10"/>
        <v>25262.5</v>
      </c>
      <c r="DY13" s="27">
        <f t="shared" si="10"/>
        <v>25405</v>
      </c>
      <c r="DZ13" s="27">
        <f t="shared" si="10"/>
        <v>25906.25</v>
      </c>
      <c r="EA13" s="27">
        <f t="shared" si="12"/>
        <v>25848</v>
      </c>
      <c r="EB13" s="27">
        <f t="shared" si="12"/>
        <v>25960</v>
      </c>
      <c r="EC13" s="27">
        <f t="shared" si="12"/>
        <v>26012</v>
      </c>
      <c r="ED13" s="27">
        <f t="shared" si="12"/>
        <v>25950</v>
      </c>
      <c r="EE13" s="27">
        <f t="shared" si="12"/>
        <v>26250</v>
      </c>
      <c r="EF13" s="27">
        <f t="shared" si="12"/>
        <v>26250</v>
      </c>
      <c r="EG13" s="27">
        <f t="shared" si="12"/>
        <v>26312.5</v>
      </c>
      <c r="EH13" s="27">
        <f t="shared" si="12"/>
        <v>26800</v>
      </c>
      <c r="EI13" s="27">
        <f t="shared" si="12"/>
        <v>27000</v>
      </c>
      <c r="EJ13" s="27">
        <f t="shared" si="12"/>
        <v>27000</v>
      </c>
      <c r="EK13" s="27">
        <f t="shared" si="12"/>
        <v>26750</v>
      </c>
      <c r="EL13" s="27">
        <f t="shared" si="12"/>
        <v>26937.5</v>
      </c>
      <c r="EM13" s="27">
        <f t="shared" si="12"/>
        <v>27000</v>
      </c>
      <c r="EN13" s="27">
        <f t="shared" si="12"/>
        <v>27000</v>
      </c>
      <c r="EO13" s="27">
        <f t="shared" si="12"/>
        <v>27025</v>
      </c>
      <c r="EP13" s="27">
        <f t="shared" si="12"/>
        <v>27400</v>
      </c>
      <c r="EQ13" s="27">
        <f t="shared" si="12"/>
        <v>27750</v>
      </c>
      <c r="ER13" s="27">
        <f t="shared" si="12"/>
        <v>27750</v>
      </c>
      <c r="ES13" s="27">
        <f t="shared" si="13"/>
        <v>28166</v>
      </c>
      <c r="ET13" s="27">
        <f t="shared" si="13"/>
        <v>28350</v>
      </c>
      <c r="EU13" s="27">
        <f t="shared" si="13"/>
        <v>28375</v>
      </c>
      <c r="EV13" s="27">
        <f t="shared" si="13"/>
        <v>29000</v>
      </c>
      <c r="EW13" s="27">
        <f t="shared" si="13"/>
        <v>29062</v>
      </c>
      <c r="EX13" s="27">
        <f t="shared" si="13"/>
        <v>29250</v>
      </c>
      <c r="EY13" s="27">
        <f t="shared" si="13"/>
        <v>29650</v>
      </c>
      <c r="EZ13" s="27">
        <f t="shared" si="13"/>
        <v>29562</v>
      </c>
      <c r="FA13" s="27">
        <f t="shared" si="13"/>
        <v>29812</v>
      </c>
      <c r="FB13" s="27">
        <f t="shared" si="13"/>
        <v>30125</v>
      </c>
      <c r="FC13" s="27">
        <f t="shared" si="13"/>
        <v>30000</v>
      </c>
      <c r="FD13" s="27">
        <f t="shared" si="11"/>
        <v>29812</v>
      </c>
      <c r="FE13" s="27">
        <f>INDEX(Exch_Rate_Data1,MATCH(Exch_Rate!A13,Exch_regions1,0),MATCH(Exch_Rate!FE$1,exch_month4,0))</f>
        <v>26900</v>
      </c>
      <c r="FF13" s="31">
        <f>INDEX(exch_Rate_Data2,MATCH(Exch_Rate!A13,Exch_regions1,0),MATCH(Exch_Rate!FF$1,exch_month5,0))</f>
        <v>29562</v>
      </c>
      <c r="FG13" s="31">
        <f>INDEX(exch_Rate_Data3,MATCH(Exch_Rate!A13,Exch_regions1,0),MATCH(Exch_Rate!FG$1,exch_month6,0))</f>
        <v>29438</v>
      </c>
      <c r="FH13" s="31">
        <f>INDEX(Exchange_rate4,MATCH(Exch_Rate!A13,Exch_regions1,0),MATCH(Exch_Rate!FH$1,exch_month7,0))</f>
        <v>29250</v>
      </c>
      <c r="FI13" s="31">
        <f>INDEX(Exchange_rate5,MATCH(Exch_Rate!A13,Exch_regions1,0),MATCH(Exch_Rate!FI$1,exch_month8,0))</f>
        <v>29187.5</v>
      </c>
      <c r="FJ13" s="31">
        <f>INDEX(Exchange_rate6,MATCH(Exch_Rate!A13,Exch_regions1,0),MATCH(Exch_Rate!FJ$1,exch_month9,0))</f>
        <v>29300</v>
      </c>
      <c r="FK13" s="43">
        <f>INDEX(Exchange_rate7,MATCH(Exch_Rate!A13,Exch_regions1,0),MATCH(Exch_Rate!FK$1,exch_month10,0))</f>
        <v>28875</v>
      </c>
      <c r="FL13" s="43">
        <f>INDEX(exchange_rates8,MATCH(Exch_Rate!A13,Exch_regions1,0),MATCH(Exch_Rate!FL$1,exch_month11,0))</f>
        <v>28666.666666666668</v>
      </c>
      <c r="FM13" s="43">
        <f>INDEX(exchange_rates9,MATCH(Exch_Rate!A13,Exch_regions1,0),MATCH(Exch_Rate!FM$1,exch_month12,0))</f>
        <v>28945</v>
      </c>
      <c r="FN13" s="43">
        <f>INDEX(exchange_rates10,MATCH(Exch_Rate!A13,Exch_regions1,0),MATCH(Exch_Rate!FN$1,exch_month13,0))</f>
        <v>28666.666666666668</v>
      </c>
      <c r="FO13" s="43">
        <f>INDEX(exchange_rates11,MATCH(Exch_Rate!A13,Exch_regions1,0),MATCH(Exch_Rate!FO$1,exch_month14,0))</f>
        <v>28925</v>
      </c>
      <c r="FP13" s="43">
        <f>INDEX(exchange_rates12,MATCH(Exch_Rate!A13,Exch_regions1,0),MATCH(Exch_Rate!FP$1,exch_month15,0))</f>
        <v>28650</v>
      </c>
      <c r="FQ13" s="43">
        <f>INDEX(exchange_rates13,MATCH(Exch_Rate!A13,Exch_regions1,0),MATCH(Exch_Rate!FQ$1,exch_month16,0))</f>
        <v>29000</v>
      </c>
      <c r="FR13" s="43">
        <f>INDEX(exchange_rates14,MATCH(Exch_Rate!A13,Exch_regions1,0),MATCH(Exch_Rate!FR$1,exch_month17,0))</f>
        <v>29000</v>
      </c>
      <c r="FS13" s="43">
        <f>INDEX(exchange_rates15,MATCH(Exch_Rate!A13,Exch_regions1,0),MATCH(Exch_Rate!FS$1,exch_month18,0))</f>
        <v>29325</v>
      </c>
      <c r="FT13" s="43">
        <f>INDEX(exchange_rates16,MATCH(Exch_Rate!A13,Exch_regions1,0),MATCH(Exch_Rate!FT$1,exch_month19,0))</f>
        <v>29562.5</v>
      </c>
      <c r="FU13" s="43">
        <f>INDEX(exchange_rates17,MATCH(Exch_Rate!A13,Exch_regions1,0),MATCH(Exch_Rate!FU$1,exch_month20,0))</f>
        <v>29562.5</v>
      </c>
      <c r="FV13" s="43">
        <f>INDEX(exchange_rates18,MATCH(Exch_Rate!A13,Exch_regions1,0),MATCH(Exch_Rate!FV$1,exch_month21,0))</f>
        <v>29650</v>
      </c>
      <c r="FW13" s="43">
        <f>INDEX(exchange_rates19,MATCH(Exch_Rate!A13,Exch_regions1,0),MATCH(Exch_Rate!FW$1,exch_month22,0))</f>
        <v>29437.5</v>
      </c>
    </row>
    <row r="14" spans="1:179" x14ac:dyDescent="0.25">
      <c r="A14" s="14" t="s">
        <v>11</v>
      </c>
      <c r="B14" s="27">
        <f t="shared" si="15"/>
        <v>31100</v>
      </c>
      <c r="C14" s="27">
        <f t="shared" si="15"/>
        <v>32000</v>
      </c>
      <c r="D14" s="27">
        <f t="shared" si="15"/>
        <v>31525</v>
      </c>
      <c r="E14" s="27">
        <f t="shared" si="15"/>
        <v>32825</v>
      </c>
      <c r="F14" s="27">
        <f t="shared" si="15"/>
        <v>33760</v>
      </c>
      <c r="G14" s="27">
        <f t="shared" si="15"/>
        <v>33575</v>
      </c>
      <c r="H14" s="27">
        <f t="shared" si="15"/>
        <v>31875</v>
      </c>
      <c r="I14" s="27">
        <f t="shared" si="15"/>
        <v>32080</v>
      </c>
      <c r="J14" s="27">
        <f t="shared" si="15"/>
        <v>29400</v>
      </c>
      <c r="K14" s="27">
        <f t="shared" si="15"/>
        <v>30800</v>
      </c>
      <c r="L14" s="27">
        <f t="shared" si="16"/>
        <v>28825</v>
      </c>
      <c r="M14" s="27">
        <f t="shared" si="16"/>
        <v>27000</v>
      </c>
      <c r="N14" s="27">
        <f t="shared" si="16"/>
        <v>27120</v>
      </c>
      <c r="O14" s="27">
        <f t="shared" si="16"/>
        <v>25625</v>
      </c>
      <c r="P14" s="27">
        <f t="shared" si="16"/>
        <v>23163</v>
      </c>
      <c r="Q14" s="27">
        <f t="shared" si="16"/>
        <v>24200</v>
      </c>
      <c r="R14" s="27">
        <f t="shared" si="16"/>
        <v>23900</v>
      </c>
      <c r="S14" s="27">
        <f t="shared" si="16"/>
        <v>23150</v>
      </c>
      <c r="T14" s="27">
        <f t="shared" si="16"/>
        <v>23300</v>
      </c>
      <c r="U14" s="27">
        <f t="shared" si="16"/>
        <v>22725</v>
      </c>
      <c r="V14" s="27">
        <f t="shared" si="17"/>
        <v>22775</v>
      </c>
      <c r="W14" s="27">
        <f t="shared" si="17"/>
        <v>22820</v>
      </c>
      <c r="X14" s="27">
        <f t="shared" si="17"/>
        <v>23000</v>
      </c>
      <c r="Y14" s="27">
        <f t="shared" si="17"/>
        <v>23000</v>
      </c>
      <c r="Z14" s="27">
        <f t="shared" si="17"/>
        <v>22750</v>
      </c>
      <c r="AA14" s="27">
        <f t="shared" si="17"/>
        <v>22675</v>
      </c>
      <c r="AB14" s="27">
        <f t="shared" si="17"/>
        <v>22050</v>
      </c>
      <c r="AC14" s="27">
        <f t="shared" si="17"/>
        <v>22540</v>
      </c>
      <c r="AD14" s="27">
        <f t="shared" si="17"/>
        <v>22675</v>
      </c>
      <c r="AE14" s="27">
        <f t="shared" si="17"/>
        <v>23800</v>
      </c>
      <c r="AF14" s="27">
        <f t="shared" si="18"/>
        <v>25740</v>
      </c>
      <c r="AG14" s="27">
        <f t="shared" si="18"/>
        <v>20075</v>
      </c>
      <c r="AH14" s="27">
        <f t="shared" si="18"/>
        <v>20540</v>
      </c>
      <c r="AI14" s="27">
        <f t="shared" si="18"/>
        <v>21700</v>
      </c>
      <c r="AJ14" s="27">
        <f t="shared" si="18"/>
        <v>21600</v>
      </c>
      <c r="AK14" s="27">
        <f t="shared" si="18"/>
        <v>20720</v>
      </c>
      <c r="AL14" s="27">
        <f t="shared" si="18"/>
        <v>21238</v>
      </c>
      <c r="AM14" s="27">
        <f t="shared" si="18"/>
        <v>21375</v>
      </c>
      <c r="AN14" s="27">
        <f t="shared" si="18"/>
        <v>21060</v>
      </c>
      <c r="AO14" s="27">
        <f t="shared" si="18"/>
        <v>21450</v>
      </c>
      <c r="AP14" s="27">
        <f t="shared" si="19"/>
        <v>21600</v>
      </c>
      <c r="AQ14" s="27">
        <f t="shared" si="19"/>
        <v>21380</v>
      </c>
      <c r="AR14" s="27">
        <f t="shared" si="19"/>
        <v>21200</v>
      </c>
      <c r="AS14" s="27">
        <f t="shared" si="19"/>
        <v>21250</v>
      </c>
      <c r="AT14" s="27">
        <f t="shared" si="19"/>
        <v>21960</v>
      </c>
      <c r="AU14" s="27">
        <f t="shared" si="19"/>
        <v>21850</v>
      </c>
      <c r="AV14" s="27">
        <f t="shared" si="19"/>
        <v>21625</v>
      </c>
      <c r="AW14" s="27">
        <f t="shared" si="19"/>
        <v>21660</v>
      </c>
      <c r="AX14" s="27">
        <f t="shared" si="19"/>
        <v>21875</v>
      </c>
      <c r="AY14" s="27">
        <f t="shared" si="19"/>
        <v>21675</v>
      </c>
      <c r="AZ14" s="27">
        <f t="shared" si="20"/>
        <v>22180</v>
      </c>
      <c r="BA14" s="27">
        <f t="shared" si="20"/>
        <v>22037.5</v>
      </c>
      <c r="BB14" s="27">
        <f t="shared" si="20"/>
        <v>22212.5</v>
      </c>
      <c r="BC14" s="27">
        <f t="shared" si="20"/>
        <v>22460</v>
      </c>
      <c r="BD14" s="27">
        <f t="shared" si="20"/>
        <v>22262.5</v>
      </c>
      <c r="BE14" s="27">
        <f t="shared" si="20"/>
        <v>22310</v>
      </c>
      <c r="BF14" s="27">
        <f t="shared" si="20"/>
        <v>22462.5</v>
      </c>
      <c r="BG14" s="27">
        <f t="shared" si="20"/>
        <v>23175</v>
      </c>
      <c r="BH14" s="27">
        <f t="shared" si="20"/>
        <v>23162.5</v>
      </c>
      <c r="BI14" s="27">
        <f t="shared" si="20"/>
        <v>23025</v>
      </c>
      <c r="BJ14" s="27">
        <f t="shared" si="21"/>
        <v>23312.5</v>
      </c>
      <c r="BK14" s="27">
        <f t="shared" si="21"/>
        <v>23410</v>
      </c>
      <c r="BL14" s="27">
        <f t="shared" si="21"/>
        <v>23562.5</v>
      </c>
      <c r="BM14" s="27">
        <f t="shared" si="21"/>
        <v>24100</v>
      </c>
      <c r="BN14" s="27">
        <f t="shared" si="21"/>
        <v>26025</v>
      </c>
      <c r="BO14" s="27">
        <f t="shared" si="21"/>
        <v>23194</v>
      </c>
      <c r="BP14" s="27">
        <f t="shared" si="21"/>
        <v>25200</v>
      </c>
      <c r="BQ14" s="27">
        <f t="shared" si="21"/>
        <v>25250</v>
      </c>
      <c r="BR14" s="27">
        <f t="shared" si="21"/>
        <v>25425</v>
      </c>
      <c r="BS14" s="27">
        <f t="shared" si="21"/>
        <v>27310</v>
      </c>
      <c r="BT14" s="27">
        <f t="shared" si="22"/>
        <v>27312.5</v>
      </c>
      <c r="BU14" s="27">
        <f t="shared" si="22"/>
        <v>26812.5</v>
      </c>
      <c r="BV14" s="27">
        <f t="shared" si="22"/>
        <v>27400</v>
      </c>
      <c r="BW14" s="27">
        <f t="shared" si="22"/>
        <v>26675</v>
      </c>
      <c r="BX14" s="27">
        <f t="shared" si="22"/>
        <v>27325</v>
      </c>
      <c r="BY14" s="27">
        <f t="shared" si="22"/>
        <v>27837.5</v>
      </c>
      <c r="BZ14" s="27">
        <f t="shared" si="22"/>
        <v>28420</v>
      </c>
      <c r="CA14" s="27">
        <f t="shared" si="22"/>
        <v>28300</v>
      </c>
      <c r="CB14" s="27">
        <f t="shared" si="22"/>
        <v>22062.5</v>
      </c>
      <c r="CC14" s="27">
        <f t="shared" si="22"/>
        <v>23000</v>
      </c>
      <c r="CD14" s="27">
        <f t="shared" si="23"/>
        <v>22000</v>
      </c>
      <c r="CE14" s="27">
        <f t="shared" si="23"/>
        <v>22000</v>
      </c>
      <c r="CF14" s="27">
        <f t="shared" si="23"/>
        <v>22000</v>
      </c>
      <c r="CG14" s="27">
        <f t="shared" si="23"/>
        <v>22250</v>
      </c>
      <c r="CH14" s="27">
        <f t="shared" si="23"/>
        <v>21000</v>
      </c>
      <c r="CI14" s="27">
        <f t="shared" si="23"/>
        <v>22000</v>
      </c>
      <c r="CJ14" s="27">
        <f t="shared" si="23"/>
        <v>23375</v>
      </c>
      <c r="CK14" s="27">
        <f t="shared" si="23"/>
        <v>23200</v>
      </c>
      <c r="CL14" s="27">
        <f t="shared" si="23"/>
        <v>23350</v>
      </c>
      <c r="CM14" s="27">
        <f t="shared" si="23"/>
        <v>23400</v>
      </c>
      <c r="CN14" s="27">
        <f t="shared" si="24"/>
        <v>23740</v>
      </c>
      <c r="CO14" s="27">
        <f t="shared" si="24"/>
        <v>23675</v>
      </c>
      <c r="CP14" s="27">
        <f t="shared" si="24"/>
        <v>24075</v>
      </c>
      <c r="CQ14" s="27">
        <f t="shared" si="24"/>
        <v>24140</v>
      </c>
      <c r="CR14" s="27">
        <f t="shared" si="24"/>
        <v>24300</v>
      </c>
      <c r="CS14" s="27">
        <f t="shared" si="24"/>
        <v>24300</v>
      </c>
      <c r="CT14" s="27">
        <f t="shared" si="24"/>
        <v>24375</v>
      </c>
      <c r="CU14" s="27">
        <f t="shared" si="24"/>
        <v>24500</v>
      </c>
      <c r="CV14" s="27">
        <f t="shared" si="24"/>
        <v>24400</v>
      </c>
      <c r="CW14" s="27">
        <f t="shared" si="24"/>
        <v>24460</v>
      </c>
      <c r="CX14" s="27">
        <f t="shared" si="24"/>
        <v>24450</v>
      </c>
      <c r="CY14" s="27">
        <f t="shared" si="24"/>
        <v>24475</v>
      </c>
      <c r="CZ14" s="27">
        <f t="shared" si="9"/>
        <v>24760</v>
      </c>
      <c r="DA14" s="27">
        <f t="shared" si="9"/>
        <v>25050</v>
      </c>
      <c r="DB14" s="27">
        <f t="shared" si="9"/>
        <v>25100</v>
      </c>
      <c r="DC14" s="27">
        <f t="shared" si="9"/>
        <v>25275</v>
      </c>
      <c r="DD14" s="27">
        <f t="shared" si="9"/>
        <v>25400</v>
      </c>
      <c r="DE14" s="27">
        <f t="shared" si="9"/>
        <v>25340</v>
      </c>
      <c r="DF14" s="27">
        <f t="shared" si="9"/>
        <v>25275</v>
      </c>
      <c r="DG14" s="27">
        <f t="shared" si="9"/>
        <v>25275</v>
      </c>
      <c r="DH14" s="27">
        <f t="shared" si="14"/>
        <v>25360</v>
      </c>
      <c r="DI14" s="27">
        <f t="shared" si="14"/>
        <v>25475</v>
      </c>
      <c r="DJ14" s="27">
        <f t="shared" si="14"/>
        <v>25600</v>
      </c>
      <c r="DK14" s="27">
        <f t="shared" si="14"/>
        <v>25620</v>
      </c>
      <c r="DL14" s="27">
        <f t="shared" si="14"/>
        <v>25687</v>
      </c>
      <c r="DM14" s="27">
        <f t="shared" si="14"/>
        <v>25600</v>
      </c>
      <c r="DN14" s="27">
        <f t="shared" si="10"/>
        <v>25562</v>
      </c>
      <c r="DO14" s="27">
        <f t="shared" si="10"/>
        <v>25600</v>
      </c>
      <c r="DP14" s="27">
        <f t="shared" si="10"/>
        <v>25550</v>
      </c>
      <c r="DQ14" s="27">
        <f t="shared" si="10"/>
        <v>25675</v>
      </c>
      <c r="DR14" s="27">
        <f t="shared" si="10"/>
        <v>25600</v>
      </c>
      <c r="DS14" s="27">
        <f t="shared" si="10"/>
        <v>25625</v>
      </c>
      <c r="DT14" s="27">
        <f t="shared" si="10"/>
        <v>25740</v>
      </c>
      <c r="DU14" s="27">
        <f t="shared" si="10"/>
        <v>25500</v>
      </c>
      <c r="DV14" s="27">
        <f t="shared" si="10"/>
        <v>26000</v>
      </c>
      <c r="DW14" s="27">
        <f t="shared" si="10"/>
        <v>25550</v>
      </c>
      <c r="DX14" s="27">
        <f t="shared" si="10"/>
        <v>25600</v>
      </c>
      <c r="DY14" s="27">
        <f t="shared" si="10"/>
        <v>25600</v>
      </c>
      <c r="DZ14" s="27">
        <f t="shared" si="10"/>
        <v>25400</v>
      </c>
      <c r="EA14" s="27">
        <f t="shared" si="12"/>
        <v>25500</v>
      </c>
      <c r="EB14" s="27">
        <f t="shared" si="12"/>
        <v>25560</v>
      </c>
      <c r="EC14" s="27">
        <f t="shared" si="12"/>
        <v>25275</v>
      </c>
      <c r="ED14" s="27">
        <f t="shared" si="12"/>
        <v>25720</v>
      </c>
      <c r="EE14" s="27">
        <f t="shared" si="12"/>
        <v>25550</v>
      </c>
      <c r="EF14" s="27">
        <f t="shared" si="12"/>
        <v>25675</v>
      </c>
      <c r="EG14" s="27">
        <f t="shared" si="12"/>
        <v>26000</v>
      </c>
      <c r="EH14" s="27">
        <f t="shared" si="12"/>
        <v>26000</v>
      </c>
      <c r="EI14" s="27">
        <f t="shared" si="12"/>
        <v>26300</v>
      </c>
      <c r="EJ14" s="27">
        <f t="shared" si="12"/>
        <v>26125</v>
      </c>
      <c r="EK14" s="27">
        <f t="shared" si="12"/>
        <v>25620</v>
      </c>
      <c r="EL14" s="27">
        <f t="shared" si="12"/>
        <v>26000</v>
      </c>
      <c r="EM14" s="27">
        <f t="shared" si="12"/>
        <v>26140</v>
      </c>
      <c r="EN14" s="27">
        <f t="shared" si="12"/>
        <v>26450</v>
      </c>
      <c r="EO14" s="27">
        <f t="shared" si="12"/>
        <v>26650</v>
      </c>
      <c r="EP14" s="27">
        <f t="shared" si="12"/>
        <v>26640</v>
      </c>
      <c r="EQ14" s="27">
        <f t="shared" si="12"/>
        <v>25925</v>
      </c>
      <c r="ER14" s="27">
        <f t="shared" si="12"/>
        <v>25675</v>
      </c>
      <c r="ES14" s="27">
        <f t="shared" si="13"/>
        <v>25600</v>
      </c>
      <c r="ET14" s="27">
        <f t="shared" si="13"/>
        <v>25840</v>
      </c>
      <c r="EU14" s="27">
        <f t="shared" si="13"/>
        <v>26000</v>
      </c>
      <c r="EV14" s="27">
        <f t="shared" si="13"/>
        <v>26000</v>
      </c>
      <c r="EW14" s="27">
        <f t="shared" si="13"/>
        <v>26000</v>
      </c>
      <c r="EX14" s="27">
        <f t="shared" si="13"/>
        <v>26575</v>
      </c>
      <c r="EY14" s="27">
        <f t="shared" si="13"/>
        <v>26720</v>
      </c>
      <c r="EZ14" s="27">
        <f t="shared" si="13"/>
        <v>26150</v>
      </c>
      <c r="FA14" s="27">
        <f t="shared" si="13"/>
        <v>26600</v>
      </c>
      <c r="FB14" s="27">
        <f t="shared" si="13"/>
        <v>26700</v>
      </c>
      <c r="FC14" s="27">
        <f t="shared" si="13"/>
        <v>26900</v>
      </c>
      <c r="FD14" s="27">
        <f t="shared" si="11"/>
        <v>26950</v>
      </c>
      <c r="FE14" s="27">
        <f>INDEX(Exch_Rate_Data1,MATCH(Exch_Rate!A14,Exch_regions1,0),MATCH(Exch_Rate!FE$1,exch_month4,0))</f>
        <v>26950</v>
      </c>
      <c r="FF14" s="31">
        <f>INDEX(exch_Rate_Data2,MATCH(Exch_Rate!A14,Exch_regions1,0),MATCH(Exch_Rate!FF$1,exch_month5,0))</f>
        <v>26950</v>
      </c>
      <c r="FG14" s="31">
        <f>INDEX(exch_Rate_Data3,MATCH(Exch_Rate!A14,Exch_regions1,0),MATCH(Exch_Rate!FG$1,exch_month6,0))</f>
        <v>26950</v>
      </c>
      <c r="FH14" s="31">
        <f>INDEX(Exchange_rate4,MATCH(Exch_Rate!A14,Exch_regions1,0),MATCH(Exch_Rate!FH$1,exch_month7,0))</f>
        <v>26950</v>
      </c>
      <c r="FI14" s="31">
        <f>INDEX(Exchange_rate5,MATCH(Exch_Rate!A14,Exch_regions1,0),MATCH(Exch_Rate!FI$1,exch_month8,0))</f>
        <v>26950</v>
      </c>
      <c r="FJ14" s="31">
        <f>INDEX(Exchange_rate6,MATCH(Exch_Rate!A14,Exch_regions1,0),MATCH(Exch_Rate!FJ$1,exch_month9,0))</f>
        <v>26950</v>
      </c>
      <c r="FK14" s="43">
        <f>INDEX(Exchange_rate7,MATCH(Exch_Rate!A14,Exch_regions1,0),MATCH(Exch_Rate!FK$1,exch_month10,0))</f>
        <v>26700</v>
      </c>
      <c r="FL14" s="43">
        <f>INDEX(exchange_rates8,MATCH(Exch_Rate!A14,Exch_regions1,0),MATCH(Exch_Rate!FL$1,exch_month11,0))</f>
        <v>26700</v>
      </c>
      <c r="FM14" s="43">
        <f>INDEX(exchange_rates9,MATCH(Exch_Rate!A14,Exch_regions1,0),MATCH(Exch_Rate!FM$1,exch_month12,0))</f>
        <v>26700</v>
      </c>
      <c r="FN14" s="43">
        <f>INDEX(exchange_rates10,MATCH(Exch_Rate!A14,Exch_regions1,0),MATCH(Exch_Rate!FN$1,exch_month13,0))</f>
        <v>26700</v>
      </c>
      <c r="FO14" s="43">
        <f>INDEX(exchange_rates11,MATCH(Exch_Rate!A14,Exch_regions1,0),MATCH(Exch_Rate!FO$1,exch_month14,0))</f>
        <v>26700</v>
      </c>
      <c r="FP14" s="43">
        <f>INDEX(exchange_rates12,MATCH(Exch_Rate!A14,Exch_regions1,0),MATCH(Exch_Rate!FP$1,exch_month15,0))</f>
        <v>26700</v>
      </c>
      <c r="FQ14" s="43">
        <f>INDEX(exchange_rates13,MATCH(Exch_Rate!A14,Exch_regions1,0),MATCH(Exch_Rate!FQ$1,exch_month16,0))</f>
        <v>26700</v>
      </c>
      <c r="FR14" s="43">
        <f>INDEX(exchange_rates14,MATCH(Exch_Rate!A14,Exch_regions1,0),MATCH(Exch_Rate!FR$1,exch_month17,0))</f>
        <v>26700</v>
      </c>
      <c r="FS14" s="43">
        <f>INDEX(exchange_rates15,MATCH(Exch_Rate!A14,Exch_regions1,0),MATCH(Exch_Rate!FS$1,exch_month18,0))</f>
        <v>26700</v>
      </c>
      <c r="FT14" s="43">
        <f>INDEX(exchange_rates16,MATCH(Exch_Rate!A14,Exch_regions1,0),MATCH(Exch_Rate!FT$1,exch_month19,0))</f>
        <v>26700</v>
      </c>
      <c r="FU14" s="43">
        <f>INDEX(exchange_rates17,MATCH(Exch_Rate!A14,Exch_regions1,0),MATCH(Exch_Rate!FU$1,exch_month20,0))</f>
        <v>26700</v>
      </c>
      <c r="FV14" s="43">
        <f>INDEX(exchange_rates18,MATCH(Exch_Rate!A14,Exch_regions1,0),MATCH(Exch_Rate!FV$1,exch_month21,0))</f>
        <v>26700</v>
      </c>
      <c r="FW14" s="43">
        <f>INDEX(exchange_rates19,MATCH(Exch_Rate!A14,Exch_regions1,0),MATCH(Exch_Rate!FW$1,exch_month22,0))</f>
        <v>26700</v>
      </c>
    </row>
    <row r="15" spans="1:179" x14ac:dyDescent="0.25">
      <c r="A15" s="14" t="s">
        <v>12</v>
      </c>
      <c r="B15" s="27">
        <f t="shared" si="15"/>
        <v>30868</v>
      </c>
      <c r="C15" s="27">
        <f t="shared" si="15"/>
        <v>30116</v>
      </c>
      <c r="D15" s="27">
        <f t="shared" si="15"/>
        <v>30392</v>
      </c>
      <c r="E15" s="27">
        <f t="shared" si="15"/>
        <v>31218</v>
      </c>
      <c r="F15" s="27">
        <f t="shared" si="15"/>
        <v>32172</v>
      </c>
      <c r="G15" s="27">
        <f t="shared" si="15"/>
        <v>33435</v>
      </c>
      <c r="H15" s="27">
        <f t="shared" si="15"/>
        <v>32960</v>
      </c>
      <c r="I15" s="27">
        <f t="shared" si="15"/>
        <v>30660</v>
      </c>
      <c r="J15" s="27">
        <f t="shared" si="15"/>
        <v>30255</v>
      </c>
      <c r="K15" s="27">
        <f t="shared" si="15"/>
        <v>29600</v>
      </c>
      <c r="L15" s="27">
        <f t="shared" si="16"/>
        <v>27300</v>
      </c>
      <c r="M15" s="27">
        <f t="shared" si="16"/>
        <v>26575</v>
      </c>
      <c r="N15" s="27">
        <f t="shared" si="16"/>
        <v>24118</v>
      </c>
      <c r="O15" s="27">
        <f t="shared" si="16"/>
        <v>24165</v>
      </c>
      <c r="P15" s="27">
        <f t="shared" si="16"/>
        <v>22580</v>
      </c>
      <c r="Q15" s="27">
        <f t="shared" si="16"/>
        <v>21956</v>
      </c>
      <c r="R15" s="27">
        <f t="shared" si="16"/>
        <v>21935.200000000001</v>
      </c>
      <c r="S15" s="27">
        <f t="shared" si="16"/>
        <v>22160</v>
      </c>
      <c r="T15" s="27">
        <f t="shared" si="16"/>
        <v>22310</v>
      </c>
      <c r="U15" s="27">
        <f t="shared" si="16"/>
        <v>22445</v>
      </c>
      <c r="V15" s="27">
        <f t="shared" si="17"/>
        <v>22365</v>
      </c>
      <c r="W15" s="27">
        <f t="shared" si="17"/>
        <v>22610</v>
      </c>
      <c r="X15" s="27">
        <f t="shared" si="17"/>
        <v>22685</v>
      </c>
      <c r="Y15" s="27">
        <f t="shared" si="17"/>
        <v>22104</v>
      </c>
      <c r="Z15" s="27">
        <f t="shared" si="17"/>
        <v>21372.6</v>
      </c>
      <c r="AA15" s="27">
        <f t="shared" si="17"/>
        <v>17455</v>
      </c>
      <c r="AB15" s="27">
        <f t="shared" si="17"/>
        <v>16465</v>
      </c>
      <c r="AC15" s="27">
        <f t="shared" si="17"/>
        <v>18024</v>
      </c>
      <c r="AD15" s="27">
        <f t="shared" si="17"/>
        <v>18375</v>
      </c>
      <c r="AE15" s="27">
        <f t="shared" si="17"/>
        <v>19195</v>
      </c>
      <c r="AF15" s="27">
        <f t="shared" si="18"/>
        <v>19580</v>
      </c>
      <c r="AG15" s="27">
        <f t="shared" si="18"/>
        <v>19920</v>
      </c>
      <c r="AH15" s="27">
        <f t="shared" si="18"/>
        <v>20624</v>
      </c>
      <c r="AI15" s="27">
        <f t="shared" si="18"/>
        <v>20600</v>
      </c>
      <c r="AJ15" s="27">
        <f t="shared" si="18"/>
        <v>20965</v>
      </c>
      <c r="AK15" s="27">
        <f t="shared" si="18"/>
        <v>20960</v>
      </c>
      <c r="AL15" s="27">
        <f t="shared" si="18"/>
        <v>19910</v>
      </c>
      <c r="AM15" s="27">
        <f t="shared" si="18"/>
        <v>18575</v>
      </c>
      <c r="AN15" s="27">
        <f t="shared" si="18"/>
        <v>19452</v>
      </c>
      <c r="AO15" s="27">
        <f t="shared" si="18"/>
        <v>20465</v>
      </c>
      <c r="AP15" s="27">
        <f t="shared" si="19"/>
        <v>20907.599999999999</v>
      </c>
      <c r="AQ15" s="27">
        <f t="shared" si="19"/>
        <v>20740</v>
      </c>
      <c r="AR15" s="27">
        <f t="shared" si="19"/>
        <v>20730</v>
      </c>
      <c r="AS15" s="27">
        <f t="shared" si="19"/>
        <v>20680</v>
      </c>
      <c r="AT15" s="27">
        <f t="shared" si="19"/>
        <v>20405</v>
      </c>
      <c r="AU15" s="27">
        <f t="shared" si="19"/>
        <v>21245</v>
      </c>
      <c r="AV15" s="27">
        <f t="shared" si="19"/>
        <v>21575</v>
      </c>
      <c r="AW15" s="27">
        <f t="shared" si="19"/>
        <v>21520</v>
      </c>
      <c r="AX15" s="27">
        <f t="shared" si="19"/>
        <v>21942.6</v>
      </c>
      <c r="AY15" s="27">
        <f t="shared" si="19"/>
        <v>22125</v>
      </c>
      <c r="AZ15" s="27">
        <f t="shared" si="20"/>
        <v>22150</v>
      </c>
      <c r="BA15" s="27">
        <f t="shared" si="20"/>
        <v>22150</v>
      </c>
      <c r="BB15" s="27">
        <f t="shared" si="20"/>
        <v>22100</v>
      </c>
      <c r="BC15" s="27">
        <f t="shared" si="20"/>
        <v>22200</v>
      </c>
      <c r="BD15" s="27">
        <f t="shared" si="20"/>
        <v>22200</v>
      </c>
      <c r="BE15" s="27">
        <f t="shared" si="20"/>
        <v>22500</v>
      </c>
      <c r="BF15" s="27">
        <f t="shared" si="20"/>
        <v>22800</v>
      </c>
      <c r="BG15" s="27">
        <f t="shared" si="20"/>
        <v>22500</v>
      </c>
      <c r="BH15" s="27">
        <f t="shared" si="20"/>
        <v>22800</v>
      </c>
      <c r="BI15" s="27">
        <f t="shared" si="20"/>
        <v>22720</v>
      </c>
      <c r="BJ15" s="27">
        <f t="shared" si="21"/>
        <v>22660</v>
      </c>
      <c r="BK15" s="27">
        <f t="shared" si="21"/>
        <v>22400</v>
      </c>
      <c r="BL15" s="27">
        <f t="shared" si="21"/>
        <v>23100</v>
      </c>
      <c r="BM15" s="27">
        <f t="shared" si="21"/>
        <v>23160</v>
      </c>
      <c r="BN15" s="27">
        <f t="shared" si="21"/>
        <v>23000</v>
      </c>
      <c r="BO15" s="27">
        <f t="shared" si="21"/>
        <v>23100</v>
      </c>
      <c r="BP15" s="27">
        <f t="shared" si="21"/>
        <v>23000</v>
      </c>
      <c r="BQ15" s="27">
        <f t="shared" si="21"/>
        <v>23000</v>
      </c>
      <c r="BR15" s="27">
        <f t="shared" si="21"/>
        <v>23100</v>
      </c>
      <c r="BS15" s="27">
        <f t="shared" si="21"/>
        <v>23000</v>
      </c>
      <c r="BT15" s="27">
        <f t="shared" si="22"/>
        <v>23000</v>
      </c>
      <c r="BU15" s="27">
        <f t="shared" si="22"/>
        <v>23200</v>
      </c>
      <c r="BV15" s="27">
        <f t="shared" si="22"/>
        <v>23140</v>
      </c>
      <c r="BW15" s="27">
        <f t="shared" si="22"/>
        <v>22450</v>
      </c>
      <c r="BX15" s="27">
        <f t="shared" si="22"/>
        <v>22300</v>
      </c>
      <c r="BY15" s="27">
        <f t="shared" si="22"/>
        <v>22080</v>
      </c>
      <c r="BZ15" s="27">
        <f t="shared" si="22"/>
        <v>22380</v>
      </c>
      <c r="CA15" s="27">
        <f t="shared" si="22"/>
        <v>22600</v>
      </c>
      <c r="CB15" s="27">
        <f t="shared" si="22"/>
        <v>23100</v>
      </c>
      <c r="CC15" s="27">
        <f t="shared" si="22"/>
        <v>23000</v>
      </c>
      <c r="CD15" s="27">
        <f t="shared" si="23"/>
        <v>23000</v>
      </c>
      <c r="CE15" s="27">
        <f t="shared" si="23"/>
        <v>23100</v>
      </c>
      <c r="CF15" s="27">
        <f t="shared" si="23"/>
        <v>23100</v>
      </c>
      <c r="CG15" s="27">
        <f t="shared" si="23"/>
        <v>23100</v>
      </c>
      <c r="CH15" s="27">
        <f t="shared" si="23"/>
        <v>23100</v>
      </c>
      <c r="CI15" s="27">
        <f t="shared" si="23"/>
        <v>23900</v>
      </c>
      <c r="CJ15" s="27">
        <f t="shared" si="23"/>
        <v>24000</v>
      </c>
      <c r="CK15" s="27">
        <f t="shared" si="23"/>
        <v>24100</v>
      </c>
      <c r="CL15" s="27">
        <f t="shared" si="23"/>
        <v>24100</v>
      </c>
      <c r="CM15" s="27">
        <f t="shared" si="23"/>
        <v>23840</v>
      </c>
      <c r="CN15" s="27">
        <f t="shared" si="24"/>
        <v>24100</v>
      </c>
      <c r="CO15" s="27">
        <f t="shared" si="24"/>
        <v>23900</v>
      </c>
      <c r="CP15" s="27">
        <f t="shared" si="24"/>
        <v>24000</v>
      </c>
      <c r="CQ15" s="27">
        <f t="shared" si="24"/>
        <v>24025</v>
      </c>
      <c r="CR15" s="27">
        <f t="shared" si="24"/>
        <v>24200</v>
      </c>
      <c r="CS15" s="27">
        <f t="shared" si="24"/>
        <v>24410</v>
      </c>
      <c r="CT15" s="27">
        <f t="shared" si="24"/>
        <v>24200</v>
      </c>
      <c r="CU15" s="27">
        <f t="shared" si="24"/>
        <v>25000</v>
      </c>
      <c r="CV15" s="27">
        <f t="shared" si="24"/>
        <v>24825</v>
      </c>
      <c r="CW15" s="27">
        <f t="shared" si="24"/>
        <v>24800</v>
      </c>
      <c r="CX15" s="27">
        <f t="shared" si="24"/>
        <v>24850</v>
      </c>
      <c r="CY15" s="27">
        <f t="shared" si="24"/>
        <v>25025</v>
      </c>
      <c r="CZ15" s="27">
        <f t="shared" si="9"/>
        <v>25100</v>
      </c>
      <c r="DA15" s="27">
        <f t="shared" si="9"/>
        <v>24400</v>
      </c>
      <c r="DB15" s="27">
        <f t="shared" si="9"/>
        <v>24500</v>
      </c>
      <c r="DC15" s="27">
        <f t="shared" si="9"/>
        <v>24750</v>
      </c>
      <c r="DD15" s="27">
        <f t="shared" si="9"/>
        <v>25200</v>
      </c>
      <c r="DE15" s="27">
        <f t="shared" si="9"/>
        <v>25400</v>
      </c>
      <c r="DF15" s="27">
        <f t="shared" si="9"/>
        <v>25200</v>
      </c>
      <c r="DG15" s="27">
        <f t="shared" si="9"/>
        <v>25300</v>
      </c>
      <c r="DH15" s="27">
        <f t="shared" si="14"/>
        <v>25600</v>
      </c>
      <c r="DI15" s="27">
        <f t="shared" si="14"/>
        <v>25600</v>
      </c>
      <c r="DJ15" s="27">
        <f t="shared" si="14"/>
        <v>25850</v>
      </c>
      <c r="DK15" s="27">
        <f t="shared" si="14"/>
        <v>26000</v>
      </c>
      <c r="DL15" s="27">
        <f t="shared" si="14"/>
        <v>25900</v>
      </c>
      <c r="DM15" s="27">
        <f t="shared" si="14"/>
        <v>25900</v>
      </c>
      <c r="DN15" s="27">
        <f t="shared" si="10"/>
        <v>26000</v>
      </c>
      <c r="DO15" s="27">
        <f t="shared" si="10"/>
        <v>26000</v>
      </c>
      <c r="DP15" s="27">
        <f t="shared" si="10"/>
        <v>26050</v>
      </c>
      <c r="DQ15" s="27">
        <f t="shared" si="10"/>
        <v>26200</v>
      </c>
      <c r="DR15" s="27">
        <f t="shared" si="10"/>
        <v>26400</v>
      </c>
      <c r="DS15" s="27">
        <f t="shared" si="10"/>
        <v>26400</v>
      </c>
      <c r="DT15" s="27">
        <f t="shared" si="10"/>
        <v>26360</v>
      </c>
      <c r="DU15" s="27">
        <f t="shared" si="10"/>
        <v>26500</v>
      </c>
      <c r="DV15" s="27">
        <f t="shared" si="10"/>
        <v>26400</v>
      </c>
      <c r="DW15" s="27">
        <f t="shared" si="10"/>
        <v>26400</v>
      </c>
      <c r="DX15" s="27">
        <f t="shared" si="10"/>
        <v>26400</v>
      </c>
      <c r="DY15" s="27">
        <f t="shared" si="10"/>
        <v>26000</v>
      </c>
      <c r="DZ15" s="27">
        <f t="shared" si="10"/>
        <v>26300</v>
      </c>
      <c r="EA15" s="27">
        <f t="shared" si="12"/>
        <v>26600</v>
      </c>
      <c r="EB15" s="27">
        <f t="shared" si="12"/>
        <v>26600</v>
      </c>
      <c r="EC15" s="27">
        <f t="shared" si="12"/>
        <v>26600</v>
      </c>
      <c r="ED15" s="27">
        <f t="shared" si="12"/>
        <v>26720</v>
      </c>
      <c r="EE15" s="27">
        <f t="shared" si="12"/>
        <v>27000</v>
      </c>
      <c r="EF15" s="27">
        <f t="shared" si="12"/>
        <v>27150</v>
      </c>
      <c r="EG15" s="27">
        <f t="shared" si="12"/>
        <v>27200</v>
      </c>
      <c r="EH15" s="27">
        <f t="shared" si="12"/>
        <v>27000</v>
      </c>
      <c r="EI15" s="27">
        <f t="shared" si="12"/>
        <v>27000</v>
      </c>
      <c r="EJ15" s="27">
        <f t="shared" si="12"/>
        <v>27200</v>
      </c>
      <c r="EK15" s="27">
        <f t="shared" si="12"/>
        <v>27200</v>
      </c>
      <c r="EL15" s="27">
        <f t="shared" si="12"/>
        <v>27200</v>
      </c>
      <c r="EM15" s="27">
        <f t="shared" si="12"/>
        <v>27400</v>
      </c>
      <c r="EN15" s="27">
        <f t="shared" si="12"/>
        <v>27250</v>
      </c>
      <c r="EO15" s="27">
        <f t="shared" si="12"/>
        <v>27200</v>
      </c>
      <c r="EP15" s="27">
        <f t="shared" si="12"/>
        <v>27800</v>
      </c>
      <c r="EQ15" s="27">
        <f t="shared" si="12"/>
        <v>27800</v>
      </c>
      <c r="ER15" s="27">
        <f t="shared" si="12"/>
        <v>28000</v>
      </c>
      <c r="ES15" s="27">
        <f t="shared" si="13"/>
        <v>27600</v>
      </c>
      <c r="ET15" s="27">
        <f t="shared" si="13"/>
        <v>27800</v>
      </c>
      <c r="EU15" s="27">
        <f t="shared" si="13"/>
        <v>27950</v>
      </c>
      <c r="EV15" s="27">
        <f t="shared" si="13"/>
        <v>27840</v>
      </c>
      <c r="EW15" s="27">
        <f t="shared" si="13"/>
        <v>28000</v>
      </c>
      <c r="EX15" s="27">
        <f t="shared" si="13"/>
        <v>27650</v>
      </c>
      <c r="EY15" s="27">
        <f t="shared" si="13"/>
        <v>27440</v>
      </c>
      <c r="EZ15" s="27">
        <f t="shared" si="13"/>
        <v>27400</v>
      </c>
      <c r="FA15" s="27">
        <f t="shared" si="13"/>
        <v>27650</v>
      </c>
      <c r="FB15" s="27">
        <f t="shared" si="13"/>
        <v>27800</v>
      </c>
      <c r="FC15" s="27">
        <f t="shared" si="13"/>
        <v>27800</v>
      </c>
      <c r="FD15" s="27">
        <f t="shared" si="11"/>
        <v>27600</v>
      </c>
      <c r="FE15" s="27">
        <f>INDEX(Exch_Rate_Data1,MATCH(Exch_Rate!A15,Exch_regions1,0),MATCH(Exch_Rate!FE$1,exch_month4,0))</f>
        <v>27750</v>
      </c>
      <c r="FF15" s="31">
        <f>INDEX(exch_Rate_Data2,MATCH(Exch_Rate!A15,Exch_regions1,0),MATCH(Exch_Rate!FF$1,exch_month5,0))</f>
        <v>27750</v>
      </c>
      <c r="FG15" s="31">
        <f>INDEX(exch_Rate_Data3,MATCH(Exch_Rate!A15,Exch_regions1,0),MATCH(Exch_Rate!FG$1,exch_month6,0))</f>
        <v>28050</v>
      </c>
      <c r="FH15" s="31">
        <f>INDEX(Exchange_rate4,MATCH(Exch_Rate!A15,Exch_regions1,0),MATCH(Exch_Rate!FH$1,exch_month7,0))</f>
        <v>27800</v>
      </c>
      <c r="FI15" s="31">
        <f>INDEX(Exchange_rate5,MATCH(Exch_Rate!A15,Exch_regions1,0),MATCH(Exch_Rate!FI$1,exch_month8,0))</f>
        <v>27968.75</v>
      </c>
      <c r="FJ15" s="31">
        <f>INDEX(Exchange_rate6,MATCH(Exch_Rate!A15,Exch_regions1,0),MATCH(Exch_Rate!FJ$1,exch_month9,0))</f>
        <v>28080</v>
      </c>
      <c r="FK15" s="43">
        <f>INDEX(Exchange_rate7,MATCH(Exch_Rate!A15,Exch_regions1,0),MATCH(Exch_Rate!FK$1,exch_month10,0))</f>
        <v>28200</v>
      </c>
      <c r="FL15" s="43">
        <f>INDEX(exchange_rates8,MATCH(Exch_Rate!A15,Exch_regions1,0),MATCH(Exch_Rate!FL$1,exch_month11,0))</f>
        <v>28450</v>
      </c>
      <c r="FM15" s="43">
        <f>INDEX(exchange_rates9,MATCH(Exch_Rate!A15,Exch_regions1,0),MATCH(Exch_Rate!FM$1,exch_month12,0))</f>
        <v>28300</v>
      </c>
      <c r="FN15" s="43">
        <f>INDEX(exchange_rates10,MATCH(Exch_Rate!A15,Exch_regions1,0),MATCH(Exch_Rate!FN$1,exch_month13,0))</f>
        <v>28450</v>
      </c>
      <c r="FO15" s="43">
        <f>INDEX(exchange_rates11,MATCH(Exch_Rate!A15,Exch_regions1,0),MATCH(Exch_Rate!FO$1,exch_month14,0))</f>
        <v>28388.799999999999</v>
      </c>
      <c r="FP15" s="43">
        <f>INDEX(exchange_rates12,MATCH(Exch_Rate!A15,Exch_regions1,0),MATCH(Exch_Rate!FP$1,exch_month15,0))</f>
        <v>28625</v>
      </c>
      <c r="FQ15" s="43">
        <f>INDEX(exchange_rates13,MATCH(Exch_Rate!A15,Exch_regions1,0),MATCH(Exch_Rate!FQ$1,exch_month16,0))</f>
        <v>28718.75</v>
      </c>
      <c r="FR15" s="43">
        <f>INDEX(exchange_rates14,MATCH(Exch_Rate!A15,Exch_regions1,0),MATCH(Exch_Rate!FR$1,exch_month17,0))</f>
        <v>29166.666666666668</v>
      </c>
      <c r="FS15" s="43">
        <f>INDEX(exchange_rates15,MATCH(Exch_Rate!A15,Exch_regions1,0),MATCH(Exch_Rate!FS$1,exch_month18,0))</f>
        <v>29166.666666666668</v>
      </c>
      <c r="FT15" s="43">
        <f>INDEX(exchange_rates16,MATCH(Exch_Rate!A15,Exch_regions1,0),MATCH(Exch_Rate!FT$1,exch_month19,0))</f>
        <v>29125</v>
      </c>
      <c r="FU15" s="43">
        <f>INDEX(exchange_rates17,MATCH(Exch_Rate!A15,Exch_regions1,0),MATCH(Exch_Rate!FU$1,exch_month20,0))</f>
        <v>29000</v>
      </c>
      <c r="FV15" s="43">
        <f>INDEX(exchange_rates18,MATCH(Exch_Rate!A15,Exch_regions1,0),MATCH(Exch_Rate!FV$1,exch_month21,0))</f>
        <v>29500</v>
      </c>
      <c r="FW15" s="43">
        <f>INDEX(exchange_rates19,MATCH(Exch_Rate!A15,Exch_regions1,0),MATCH(Exch_Rate!FW$1,exch_month22,0))</f>
        <v>29875</v>
      </c>
    </row>
    <row r="16" spans="1:179" x14ac:dyDescent="0.25">
      <c r="A16" s="14" t="s">
        <v>13</v>
      </c>
      <c r="B16" s="27">
        <f t="shared" si="15"/>
        <v>30781.25</v>
      </c>
      <c r="C16" s="27">
        <f t="shared" si="15"/>
        <v>29893.75</v>
      </c>
      <c r="D16" s="27">
        <f t="shared" si="15"/>
        <v>30292</v>
      </c>
      <c r="E16" s="27">
        <f t="shared" si="15"/>
        <v>31459.5</v>
      </c>
      <c r="F16" s="27">
        <f t="shared" si="15"/>
        <v>32650</v>
      </c>
      <c r="G16" s="27">
        <f t="shared" si="15"/>
        <v>33512.5</v>
      </c>
      <c r="H16" s="27">
        <f t="shared" si="15"/>
        <v>31250</v>
      </c>
      <c r="I16" s="27">
        <f t="shared" si="15"/>
        <v>30600</v>
      </c>
      <c r="J16" s="27">
        <f t="shared" si="15"/>
        <v>30431.25</v>
      </c>
      <c r="K16" s="27">
        <f t="shared" si="15"/>
        <v>28531.25</v>
      </c>
      <c r="L16" s="27">
        <f t="shared" si="16"/>
        <v>25625</v>
      </c>
      <c r="M16" s="27">
        <f t="shared" si="16"/>
        <v>25037.5</v>
      </c>
      <c r="N16" s="27">
        <f t="shared" si="16"/>
        <v>25068.75</v>
      </c>
      <c r="O16" s="27">
        <f t="shared" si="16"/>
        <v>24900</v>
      </c>
      <c r="P16" s="27">
        <f t="shared" si="16"/>
        <v>23000</v>
      </c>
      <c r="Q16" s="27">
        <f t="shared" si="16"/>
        <v>22256.25</v>
      </c>
      <c r="R16" s="27">
        <f t="shared" si="16"/>
        <v>22425</v>
      </c>
      <c r="S16" s="27">
        <f t="shared" si="16"/>
        <v>22625</v>
      </c>
      <c r="T16" s="27">
        <f t="shared" si="16"/>
        <v>22331.25</v>
      </c>
      <c r="U16" s="27">
        <f t="shared" si="16"/>
        <v>22387.5</v>
      </c>
      <c r="V16" s="27">
        <f t="shared" si="17"/>
        <v>22462.5</v>
      </c>
      <c r="W16" s="27">
        <f t="shared" si="17"/>
        <v>22383.25</v>
      </c>
      <c r="X16" s="27">
        <f t="shared" si="17"/>
        <v>22355.75</v>
      </c>
      <c r="Y16" s="27">
        <f t="shared" si="17"/>
        <v>22414.666666666668</v>
      </c>
      <c r="Z16" s="27">
        <f t="shared" si="17"/>
        <v>21375</v>
      </c>
      <c r="AA16" s="27">
        <f t="shared" si="17"/>
        <v>18012.5</v>
      </c>
      <c r="AB16" s="27">
        <f t="shared" si="17"/>
        <v>16631.25</v>
      </c>
      <c r="AC16" s="27">
        <f t="shared" si="17"/>
        <v>17527.5</v>
      </c>
      <c r="AD16" s="27">
        <f t="shared" si="17"/>
        <v>18275</v>
      </c>
      <c r="AE16" s="27">
        <f t="shared" si="17"/>
        <v>18937.5</v>
      </c>
      <c r="AF16" s="27">
        <f t="shared" si="18"/>
        <v>19156.25</v>
      </c>
      <c r="AG16" s="27">
        <f t="shared" si="18"/>
        <v>19737.5</v>
      </c>
      <c r="AH16" s="27">
        <f t="shared" si="18"/>
        <v>20937.5</v>
      </c>
      <c r="AI16" s="27">
        <f t="shared" si="18"/>
        <v>21220</v>
      </c>
      <c r="AJ16" s="27">
        <f t="shared" si="18"/>
        <v>20815.75</v>
      </c>
      <c r="AK16" s="27">
        <f t="shared" si="18"/>
        <v>20568.75</v>
      </c>
      <c r="AL16" s="27">
        <f t="shared" si="18"/>
        <v>20312.5</v>
      </c>
      <c r="AM16" s="27">
        <f t="shared" si="18"/>
        <v>18287.5</v>
      </c>
      <c r="AN16" s="27">
        <f t="shared" si="18"/>
        <v>18833.25</v>
      </c>
      <c r="AO16" s="27">
        <f t="shared" si="18"/>
        <v>20525</v>
      </c>
      <c r="AP16" s="27">
        <f t="shared" si="19"/>
        <v>20575</v>
      </c>
      <c r="AQ16" s="27">
        <f t="shared" si="19"/>
        <v>20650</v>
      </c>
      <c r="AR16" s="27">
        <f t="shared" si="19"/>
        <v>20641.666666666668</v>
      </c>
      <c r="AS16" s="27">
        <f t="shared" si="19"/>
        <v>20687.5</v>
      </c>
      <c r="AT16" s="27">
        <f t="shared" si="19"/>
        <v>20775</v>
      </c>
      <c r="AU16" s="27">
        <f t="shared" si="19"/>
        <v>21543.75</v>
      </c>
      <c r="AV16" s="27">
        <f t="shared" si="19"/>
        <v>21881.25</v>
      </c>
      <c r="AW16" s="27">
        <f t="shared" si="19"/>
        <v>21775</v>
      </c>
      <c r="AX16" s="27">
        <f t="shared" si="19"/>
        <v>22015.75</v>
      </c>
      <c r="AY16" s="27">
        <f t="shared" si="19"/>
        <v>21635.75</v>
      </c>
      <c r="AZ16" s="27">
        <f t="shared" si="20"/>
        <v>21853.25</v>
      </c>
      <c r="BA16" s="27">
        <f t="shared" si="20"/>
        <v>22070.75</v>
      </c>
      <c r="BB16" s="27">
        <f t="shared" si="20"/>
        <v>22303.25</v>
      </c>
      <c r="BC16" s="27">
        <f t="shared" si="20"/>
        <v>22337.5</v>
      </c>
      <c r="BD16" s="27">
        <f t="shared" si="20"/>
        <v>22387.5</v>
      </c>
      <c r="BE16" s="27">
        <f t="shared" si="20"/>
        <v>22387.5</v>
      </c>
      <c r="BF16" s="27">
        <f t="shared" si="20"/>
        <v>22437.5</v>
      </c>
      <c r="BG16" s="27">
        <f t="shared" si="20"/>
        <v>22487.5</v>
      </c>
      <c r="BH16" s="27">
        <f t="shared" si="20"/>
        <v>22575</v>
      </c>
      <c r="BI16" s="27">
        <f t="shared" si="20"/>
        <v>22662.5</v>
      </c>
      <c r="BJ16" s="27">
        <f t="shared" si="21"/>
        <v>22656.25</v>
      </c>
      <c r="BK16" s="27">
        <f t="shared" si="21"/>
        <v>22775</v>
      </c>
      <c r="BL16" s="27">
        <f t="shared" si="21"/>
        <v>22887.5</v>
      </c>
      <c r="BM16" s="27">
        <f t="shared" si="21"/>
        <v>22775</v>
      </c>
      <c r="BN16" s="27">
        <f t="shared" si="21"/>
        <v>22787.5</v>
      </c>
      <c r="BO16" s="27">
        <f t="shared" si="21"/>
        <v>22947</v>
      </c>
      <c r="BP16" s="27">
        <f t="shared" si="21"/>
        <v>23093.75</v>
      </c>
      <c r="BQ16" s="27">
        <f t="shared" si="21"/>
        <v>23137.5</v>
      </c>
      <c r="BR16" s="27">
        <f t="shared" si="21"/>
        <v>23037.5</v>
      </c>
      <c r="BS16" s="27">
        <f t="shared" si="21"/>
        <v>23100</v>
      </c>
      <c r="BT16" s="27">
        <f t="shared" si="22"/>
        <v>23000</v>
      </c>
      <c r="BU16" s="27">
        <f t="shared" si="22"/>
        <v>23725</v>
      </c>
      <c r="BV16" s="27">
        <f t="shared" si="22"/>
        <v>23850</v>
      </c>
      <c r="BW16" s="27">
        <f t="shared" si="22"/>
        <v>22406.25</v>
      </c>
      <c r="BX16" s="27">
        <f t="shared" si="22"/>
        <v>22456.25</v>
      </c>
      <c r="BY16" s="27">
        <f t="shared" si="22"/>
        <v>22975</v>
      </c>
      <c r="BZ16" s="27">
        <f t="shared" si="22"/>
        <v>23537.5</v>
      </c>
      <c r="CA16" s="27">
        <f t="shared" si="22"/>
        <v>22918.75</v>
      </c>
      <c r="CB16" s="27">
        <f t="shared" si="22"/>
        <v>23000</v>
      </c>
      <c r="CC16" s="27">
        <f t="shared" si="22"/>
        <v>23150</v>
      </c>
      <c r="CD16" s="27">
        <f t="shared" si="23"/>
        <v>23150</v>
      </c>
      <c r="CE16" s="27">
        <f t="shared" si="23"/>
        <v>23093.75</v>
      </c>
      <c r="CF16" s="27">
        <f t="shared" si="23"/>
        <v>23318.75</v>
      </c>
      <c r="CG16" s="27">
        <f t="shared" si="23"/>
        <v>23431.25</v>
      </c>
      <c r="CH16" s="27">
        <f t="shared" si="23"/>
        <v>23293.75</v>
      </c>
      <c r="CI16" s="27">
        <f t="shared" si="23"/>
        <v>23393.75</v>
      </c>
      <c r="CJ16" s="27">
        <f t="shared" si="23"/>
        <v>23468.75</v>
      </c>
      <c r="CK16" s="27">
        <f t="shared" si="23"/>
        <v>23325</v>
      </c>
      <c r="CL16" s="27">
        <f t="shared" si="23"/>
        <v>23300</v>
      </c>
      <c r="CM16" s="27">
        <f t="shared" si="23"/>
        <v>23406.25</v>
      </c>
      <c r="CN16" s="27">
        <f t="shared" si="24"/>
        <v>24275</v>
      </c>
      <c r="CO16" s="27">
        <f t="shared" si="24"/>
        <v>24166.75</v>
      </c>
      <c r="CP16" s="27">
        <f t="shared" si="24"/>
        <v>24150</v>
      </c>
      <c r="CQ16" s="27">
        <f t="shared" si="24"/>
        <v>24293.75</v>
      </c>
      <c r="CR16" s="27">
        <f t="shared" si="24"/>
        <v>24250</v>
      </c>
      <c r="CS16" s="27">
        <f t="shared" si="24"/>
        <v>24400</v>
      </c>
      <c r="CT16" s="27">
        <f t="shared" si="24"/>
        <v>24400</v>
      </c>
      <c r="CU16" s="27">
        <f t="shared" si="24"/>
        <v>24481.25</v>
      </c>
      <c r="CV16" s="27">
        <f t="shared" si="24"/>
        <v>24543.75</v>
      </c>
      <c r="CW16" s="27">
        <f t="shared" si="24"/>
        <v>24700</v>
      </c>
      <c r="CX16" s="27">
        <f t="shared" si="24"/>
        <v>24662.5</v>
      </c>
      <c r="CY16" s="27">
        <f t="shared" si="24"/>
        <v>24787.5</v>
      </c>
      <c r="CZ16" s="27">
        <f t="shared" si="9"/>
        <v>24918.75</v>
      </c>
      <c r="DA16" s="27">
        <f t="shared" si="9"/>
        <v>24906.25</v>
      </c>
      <c r="DB16" s="27">
        <f t="shared" si="9"/>
        <v>24931.25</v>
      </c>
      <c r="DC16" s="27">
        <f t="shared" si="9"/>
        <v>25275</v>
      </c>
      <c r="DD16" s="27">
        <f t="shared" si="9"/>
        <v>25353.25</v>
      </c>
      <c r="DE16" s="27">
        <f t="shared" si="9"/>
        <v>25180</v>
      </c>
      <c r="DF16" s="27">
        <f t="shared" si="9"/>
        <v>25604</v>
      </c>
      <c r="DG16" s="27">
        <f t="shared" si="9"/>
        <v>25662.5</v>
      </c>
      <c r="DH16" s="27">
        <f t="shared" si="14"/>
        <v>25725</v>
      </c>
      <c r="DI16" s="27">
        <f t="shared" si="14"/>
        <v>25643.75</v>
      </c>
      <c r="DJ16" s="27">
        <f t="shared" si="14"/>
        <v>25800</v>
      </c>
      <c r="DK16" s="27">
        <f t="shared" si="14"/>
        <v>25762.5</v>
      </c>
      <c r="DL16" s="27">
        <f t="shared" si="14"/>
        <v>25525</v>
      </c>
      <c r="DM16" s="27">
        <f t="shared" si="14"/>
        <v>25691.666666666668</v>
      </c>
      <c r="DN16" s="27">
        <f t="shared" si="10"/>
        <v>25443.75</v>
      </c>
      <c r="DO16" s="27">
        <f t="shared" si="10"/>
        <v>25466.75</v>
      </c>
      <c r="DP16" s="27">
        <f t="shared" si="10"/>
        <v>25668.75</v>
      </c>
      <c r="DQ16" s="27">
        <f t="shared" si="10"/>
        <v>25815</v>
      </c>
      <c r="DR16" s="27">
        <f t="shared" si="10"/>
        <v>25875</v>
      </c>
      <c r="DS16" s="27">
        <f t="shared" si="10"/>
        <v>25912.5</v>
      </c>
      <c r="DT16" s="27">
        <f t="shared" si="10"/>
        <v>25937.5</v>
      </c>
      <c r="DU16" s="27">
        <f t="shared" si="10"/>
        <v>26000</v>
      </c>
      <c r="DV16" s="27">
        <f t="shared" si="10"/>
        <v>25880</v>
      </c>
      <c r="DW16" s="27">
        <f t="shared" si="10"/>
        <v>26037.5</v>
      </c>
      <c r="DX16" s="27">
        <f t="shared" si="10"/>
        <v>25912.5</v>
      </c>
      <c r="DY16" s="27">
        <f t="shared" si="10"/>
        <v>26000</v>
      </c>
      <c r="DZ16" s="27">
        <f t="shared" si="10"/>
        <v>26000</v>
      </c>
      <c r="EA16" s="27">
        <f t="shared" si="12"/>
        <v>26000</v>
      </c>
      <c r="EB16" s="27">
        <f t="shared" si="12"/>
        <v>26000</v>
      </c>
      <c r="EC16" s="27">
        <f t="shared" si="12"/>
        <v>26000</v>
      </c>
      <c r="ED16" s="27">
        <f t="shared" si="12"/>
        <v>26010</v>
      </c>
      <c r="EE16" s="27">
        <f t="shared" si="12"/>
        <v>25993.75</v>
      </c>
      <c r="EF16" s="27">
        <f t="shared" si="12"/>
        <v>26093.75</v>
      </c>
      <c r="EG16" s="27">
        <f t="shared" si="12"/>
        <v>26125</v>
      </c>
      <c r="EH16" s="27">
        <f t="shared" si="12"/>
        <v>26135</v>
      </c>
      <c r="EI16" s="27">
        <f t="shared" si="12"/>
        <v>26418.75</v>
      </c>
      <c r="EJ16" s="27">
        <f t="shared" si="12"/>
        <v>26400</v>
      </c>
      <c r="EK16" s="27">
        <f t="shared" si="12"/>
        <v>26565</v>
      </c>
      <c r="EL16" s="27">
        <f t="shared" si="12"/>
        <v>26900</v>
      </c>
      <c r="EM16" s="27">
        <f t="shared" si="12"/>
        <v>27000</v>
      </c>
      <c r="EN16" s="27">
        <f t="shared" si="12"/>
        <v>27125</v>
      </c>
      <c r="EO16" s="27">
        <f t="shared" si="12"/>
        <v>27750</v>
      </c>
      <c r="EP16" s="27">
        <f t="shared" si="12"/>
        <v>28000</v>
      </c>
      <c r="EQ16" s="27">
        <f t="shared" si="12"/>
        <v>27125</v>
      </c>
      <c r="ER16" s="27">
        <f t="shared" si="12"/>
        <v>26531</v>
      </c>
      <c r="ES16" s="27">
        <f t="shared" si="13"/>
        <v>26406</v>
      </c>
      <c r="ET16" s="27">
        <f t="shared" si="13"/>
        <v>27000</v>
      </c>
      <c r="EU16" s="27">
        <f t="shared" si="13"/>
        <v>27062</v>
      </c>
      <c r="EV16" s="27">
        <f t="shared" si="13"/>
        <v>27000</v>
      </c>
      <c r="EW16" s="27">
        <f t="shared" si="13"/>
        <v>27000</v>
      </c>
      <c r="EX16" s="27">
        <f t="shared" si="13"/>
        <v>27031</v>
      </c>
      <c r="EY16" s="27">
        <f t="shared" si="13"/>
        <v>27115</v>
      </c>
      <c r="EZ16" s="27">
        <f t="shared" si="13"/>
        <v>27270</v>
      </c>
      <c r="FA16" s="27">
        <f t="shared" si="13"/>
        <v>27812</v>
      </c>
      <c r="FB16" s="27">
        <f t="shared" si="13"/>
        <v>28015</v>
      </c>
      <c r="FC16" s="27">
        <f t="shared" si="13"/>
        <v>28056</v>
      </c>
      <c r="FD16" s="27">
        <f t="shared" si="11"/>
        <v>28000</v>
      </c>
      <c r="FE16" s="27">
        <f>INDEX(Exch_Rate_Data1,MATCH(Exch_Rate!A16,Exch_regions1,0),MATCH(Exch_Rate!FE$1,exch_month4,0))</f>
        <v>28000</v>
      </c>
      <c r="FF16" s="31">
        <f>INDEX(exch_Rate_Data2,MATCH(Exch_Rate!A16,Exch_regions1,0),MATCH(Exch_Rate!FF$1,exch_month5,0))</f>
        <v>28000</v>
      </c>
      <c r="FG16" s="31">
        <f>INDEX(exch_Rate_Data3,MATCH(Exch_Rate!A16,Exch_regions1,0),MATCH(Exch_Rate!FG$1,exch_month6,0))</f>
        <v>28000</v>
      </c>
      <c r="FH16" s="31">
        <f>INDEX(Exchange_rate4,MATCH(Exch_Rate!A16,Exch_regions1,0),MATCH(Exch_Rate!FH$1,exch_month7,0))</f>
        <v>28000</v>
      </c>
      <c r="FI16" s="31">
        <f>INDEX(Exchange_rate5,MATCH(Exch_Rate!A16,Exch_regions1,0),MATCH(Exch_Rate!FI$1,exch_month8,0))</f>
        <v>28000</v>
      </c>
      <c r="FJ16" s="31">
        <f>INDEX(Exchange_rate6,MATCH(Exch_Rate!A16,Exch_regions1,0),MATCH(Exch_Rate!FJ$1,exch_month9,0))</f>
        <v>27550</v>
      </c>
      <c r="FK16" s="43">
        <f>INDEX(Exchange_rate7,MATCH(Exch_Rate!A16,Exch_regions1,0),MATCH(Exch_Rate!FK$1,exch_month10,0))</f>
        <v>28000</v>
      </c>
      <c r="FL16" s="43">
        <f>INDEX(exchange_rates8,MATCH(Exch_Rate!A16,Exch_regions1,0),MATCH(Exch_Rate!FL$1,exch_month11,0))</f>
        <v>28250</v>
      </c>
      <c r="FM16" s="43">
        <f>INDEX(exchange_rates9,MATCH(Exch_Rate!A16,Exch_regions1,0),MATCH(Exch_Rate!FM$1,exch_month12,0))</f>
        <v>28250</v>
      </c>
      <c r="FN16" s="43">
        <f>INDEX(exchange_rates10,MATCH(Exch_Rate!A16,Exch_regions1,0),MATCH(Exch_Rate!FN$1,exch_month13,0))</f>
        <v>28500</v>
      </c>
      <c r="FO16" s="43">
        <f>INDEX(exchange_rates11,MATCH(Exch_Rate!A16,Exch_regions1,0),MATCH(Exch_Rate!FO$1,exch_month14,0))</f>
        <v>28477.75</v>
      </c>
      <c r="FP16" s="43">
        <f>INDEX(exchange_rates12,MATCH(Exch_Rate!A16,Exch_regions1,0),MATCH(Exch_Rate!FP$1,exch_month15,0))</f>
        <v>27750</v>
      </c>
      <c r="FQ16" s="43">
        <f>INDEX(exchange_rates13,MATCH(Exch_Rate!A16,Exch_regions1,0),MATCH(Exch_Rate!FQ$1,exch_month16,0))</f>
        <v>27875</v>
      </c>
      <c r="FR16" s="43">
        <f>INDEX(exchange_rates14,MATCH(Exch_Rate!A16,Exch_regions1,0),MATCH(Exch_Rate!FR$1,exch_month17,0))</f>
        <v>27700</v>
      </c>
      <c r="FS16" s="43">
        <f>INDEX(exchange_rates15,MATCH(Exch_Rate!A16,Exch_regions1,0),MATCH(Exch_Rate!FS$1,exch_month18,0))</f>
        <v>27768.75</v>
      </c>
      <c r="FT16" s="43">
        <f>INDEX(exchange_rates16,MATCH(Exch_Rate!A16,Exch_regions1,0),MATCH(Exch_Rate!FT$1,exch_month19,0))</f>
        <v>27875</v>
      </c>
      <c r="FU16" s="43">
        <f>INDEX(exchange_rates17,MATCH(Exch_Rate!A16,Exch_regions1,0),MATCH(Exch_Rate!FU$1,exch_month20,0))</f>
        <v>27843.75</v>
      </c>
      <c r="FV16" s="43">
        <f>INDEX(exchange_rates18,MATCH(Exch_Rate!A16,Exch_regions1,0),MATCH(Exch_Rate!FV$1,exch_month21,0))</f>
        <v>27433.333333333332</v>
      </c>
      <c r="FW16" s="43">
        <f>INDEX(exchange_rates19,MATCH(Exch_Rate!A16,Exch_regions1,0),MATCH(Exch_Rate!FW$1,exch_month22,0))</f>
        <v>28556.25</v>
      </c>
    </row>
    <row r="17" spans="1:179" x14ac:dyDescent="0.25">
      <c r="A17" s="14" t="s">
        <v>14</v>
      </c>
      <c r="B17" s="27">
        <f t="shared" si="15"/>
        <v>30750</v>
      </c>
      <c r="C17" s="27">
        <f t="shared" si="15"/>
        <v>30437.5</v>
      </c>
      <c r="D17" s="27">
        <f t="shared" si="15"/>
        <v>30500</v>
      </c>
      <c r="E17" s="27">
        <f t="shared" si="15"/>
        <v>32150</v>
      </c>
      <c r="F17" s="27">
        <f t="shared" si="15"/>
        <v>32700</v>
      </c>
      <c r="G17" s="27">
        <f t="shared" si="15"/>
        <v>33912.5</v>
      </c>
      <c r="H17" s="27">
        <f t="shared" si="15"/>
        <v>32375</v>
      </c>
      <c r="I17" s="27">
        <f t="shared" si="15"/>
        <v>30637.5</v>
      </c>
      <c r="J17" s="27">
        <f t="shared" si="15"/>
        <v>30075</v>
      </c>
      <c r="K17" s="27">
        <f t="shared" si="15"/>
        <v>28812.5</v>
      </c>
      <c r="L17" s="27">
        <f t="shared" si="16"/>
        <v>26250</v>
      </c>
      <c r="M17" s="27">
        <f t="shared" si="16"/>
        <v>25875</v>
      </c>
      <c r="N17" s="27">
        <f t="shared" si="16"/>
        <v>25000</v>
      </c>
      <c r="O17" s="27">
        <f t="shared" si="16"/>
        <v>24187.5</v>
      </c>
      <c r="P17" s="27">
        <f t="shared" si="16"/>
        <v>23737.5</v>
      </c>
      <c r="Q17" s="27">
        <f t="shared" si="16"/>
        <v>22125</v>
      </c>
      <c r="R17" s="27">
        <f t="shared" si="16"/>
        <v>22000</v>
      </c>
      <c r="S17" s="27">
        <f t="shared" si="16"/>
        <v>22350</v>
      </c>
      <c r="T17" s="27">
        <f t="shared" si="16"/>
        <v>22250</v>
      </c>
      <c r="U17" s="27">
        <f t="shared" si="16"/>
        <v>22250</v>
      </c>
      <c r="V17" s="27">
        <f t="shared" si="17"/>
        <v>22166.666666666668</v>
      </c>
      <c r="W17" s="27">
        <f t="shared" si="17"/>
        <v>22933.333333333332</v>
      </c>
      <c r="X17" s="27">
        <f t="shared" si="17"/>
        <v>22908.333333333332</v>
      </c>
      <c r="Y17" s="27">
        <f t="shared" si="17"/>
        <v>22700</v>
      </c>
      <c r="Z17" s="27">
        <f t="shared" si="17"/>
        <v>21083.333333333332</v>
      </c>
      <c r="AA17" s="27">
        <f t="shared" si="17"/>
        <v>18125</v>
      </c>
      <c r="AB17" s="27">
        <f t="shared" si="17"/>
        <v>16583.333333333332</v>
      </c>
      <c r="AC17" s="27">
        <f t="shared" si="17"/>
        <v>18458.333333333332</v>
      </c>
      <c r="AD17" s="27">
        <f t="shared" si="17"/>
        <v>18166.666666666668</v>
      </c>
      <c r="AE17" s="27">
        <f t="shared" si="17"/>
        <v>19083.333333333332</v>
      </c>
      <c r="AF17" s="27">
        <f t="shared" si="18"/>
        <v>19258.333333333332</v>
      </c>
      <c r="AG17" s="27">
        <f t="shared" si="18"/>
        <v>19841.666666666668</v>
      </c>
      <c r="AH17" s="27">
        <f t="shared" si="18"/>
        <v>20750</v>
      </c>
      <c r="AI17" s="27">
        <f t="shared" si="18"/>
        <v>21000</v>
      </c>
      <c r="AJ17" s="27">
        <f t="shared" si="18"/>
        <v>20833.333333333332</v>
      </c>
      <c r="AK17" s="27">
        <f t="shared" si="18"/>
        <v>20383.333333333332</v>
      </c>
      <c r="AL17" s="27">
        <f t="shared" si="18"/>
        <v>19416.666666666668</v>
      </c>
      <c r="AM17" s="27">
        <f t="shared" si="18"/>
        <v>18125</v>
      </c>
      <c r="AN17" s="27">
        <f t="shared" si="18"/>
        <v>19833.333333333332</v>
      </c>
      <c r="AO17" s="27">
        <f t="shared" si="18"/>
        <v>21050</v>
      </c>
      <c r="AP17" s="27">
        <f t="shared" si="19"/>
        <v>20716.666666666668</v>
      </c>
      <c r="AQ17" s="27">
        <f t="shared" si="19"/>
        <v>21066.666666666668</v>
      </c>
      <c r="AR17" s="27">
        <f t="shared" si="19"/>
        <v>20400</v>
      </c>
      <c r="AS17" s="27">
        <f t="shared" si="19"/>
        <v>20175</v>
      </c>
      <c r="AT17" s="27">
        <f t="shared" si="19"/>
        <v>20758.333333333332</v>
      </c>
      <c r="AU17" s="27">
        <f t="shared" si="19"/>
        <v>21375</v>
      </c>
      <c r="AV17" s="27">
        <f t="shared" si="19"/>
        <v>21933.333333333332</v>
      </c>
      <c r="AW17" s="27">
        <f t="shared" si="19"/>
        <v>21766.666666666668</v>
      </c>
      <c r="AX17" s="27">
        <f t="shared" si="19"/>
        <v>22366.666666666668</v>
      </c>
      <c r="AY17" s="27">
        <f t="shared" si="19"/>
        <v>22266.666666666668</v>
      </c>
      <c r="AZ17" s="27">
        <f t="shared" si="20"/>
        <v>22033.333333333332</v>
      </c>
      <c r="BA17" s="27">
        <f t="shared" si="20"/>
        <v>22400</v>
      </c>
      <c r="BB17" s="27">
        <f t="shared" si="20"/>
        <v>22400</v>
      </c>
      <c r="BC17" s="27">
        <f t="shared" si="20"/>
        <v>22533.333333333332</v>
      </c>
      <c r="BD17" s="27">
        <f t="shared" si="20"/>
        <v>22625</v>
      </c>
      <c r="BE17" s="27">
        <f t="shared" si="20"/>
        <v>22758.333333333332</v>
      </c>
      <c r="BF17" s="27">
        <f t="shared" si="20"/>
        <v>22916.666666666668</v>
      </c>
      <c r="BG17" s="27">
        <f t="shared" si="20"/>
        <v>23166.666666666668</v>
      </c>
      <c r="BH17" s="27">
        <f t="shared" si="20"/>
        <v>23133.333333333332</v>
      </c>
      <c r="BI17" s="27">
        <f t="shared" si="20"/>
        <v>23300</v>
      </c>
      <c r="BJ17" s="27">
        <f t="shared" si="21"/>
        <v>23300</v>
      </c>
      <c r="BK17" s="27">
        <f t="shared" si="21"/>
        <v>23233.333333333332</v>
      </c>
      <c r="BL17" s="27">
        <f t="shared" si="21"/>
        <v>23133.333333333332</v>
      </c>
      <c r="BM17" s="27">
        <f t="shared" si="21"/>
        <v>23133.333333333332</v>
      </c>
      <c r="BN17" s="27">
        <f t="shared" si="21"/>
        <v>23133.333333333332</v>
      </c>
      <c r="BO17" s="27">
        <f t="shared" si="21"/>
        <v>23416.666666666668</v>
      </c>
      <c r="BP17" s="27">
        <f t="shared" si="21"/>
        <v>23133.333333333332</v>
      </c>
      <c r="BQ17" s="27">
        <f t="shared" si="21"/>
        <v>23166.666666666668</v>
      </c>
      <c r="BR17" s="27">
        <f t="shared" si="21"/>
        <v>23166.666666666668</v>
      </c>
      <c r="BS17" s="27">
        <f t="shared" si="21"/>
        <v>23166.666666666668</v>
      </c>
      <c r="BT17" s="27">
        <f t="shared" si="22"/>
        <v>23166.666666666668</v>
      </c>
      <c r="BU17" s="27">
        <f t="shared" si="22"/>
        <v>23000</v>
      </c>
      <c r="BV17" s="27">
        <f t="shared" si="22"/>
        <v>23533.333333333332</v>
      </c>
      <c r="BW17" s="27">
        <f t="shared" si="22"/>
        <v>21333.333333333332</v>
      </c>
      <c r="BX17" s="27">
        <f t="shared" si="22"/>
        <v>21000</v>
      </c>
      <c r="BY17" s="27">
        <f t="shared" si="22"/>
        <v>22000</v>
      </c>
      <c r="BZ17" s="27">
        <f t="shared" si="22"/>
        <v>22666.666666666668</v>
      </c>
      <c r="CA17" s="27">
        <f t="shared" si="22"/>
        <v>22646</v>
      </c>
      <c r="CB17" s="27">
        <f t="shared" si="22"/>
        <v>22600</v>
      </c>
      <c r="CC17" s="27">
        <f t="shared" si="22"/>
        <v>22833.333333333332</v>
      </c>
      <c r="CD17" s="27">
        <f t="shared" si="23"/>
        <v>22700</v>
      </c>
      <c r="CE17" s="27">
        <f t="shared" si="23"/>
        <v>22933.333333333332</v>
      </c>
      <c r="CF17" s="27">
        <f t="shared" si="23"/>
        <v>23066.666666666668</v>
      </c>
      <c r="CG17" s="27">
        <f t="shared" si="23"/>
        <v>23333.333333333332</v>
      </c>
      <c r="CH17" s="27">
        <f t="shared" si="23"/>
        <v>23316.666666666668</v>
      </c>
      <c r="CI17" s="27">
        <f t="shared" si="23"/>
        <v>23633.333333333332</v>
      </c>
      <c r="CJ17" s="27">
        <f t="shared" si="23"/>
        <v>23933.333333333332</v>
      </c>
      <c r="CK17" s="27">
        <f t="shared" si="23"/>
        <v>24000</v>
      </c>
      <c r="CL17" s="27">
        <f t="shared" si="23"/>
        <v>24000</v>
      </c>
      <c r="CM17" s="27">
        <f t="shared" si="23"/>
        <v>23500</v>
      </c>
      <c r="CN17" s="27">
        <f t="shared" si="24"/>
        <v>23875</v>
      </c>
      <c r="CO17" s="27">
        <f t="shared" si="24"/>
        <v>24000</v>
      </c>
      <c r="CP17" s="27">
        <f t="shared" si="24"/>
        <v>24000</v>
      </c>
      <c r="CQ17" s="27">
        <f t="shared" si="24"/>
        <v>24166.666666666668</v>
      </c>
      <c r="CR17" s="27">
        <f t="shared" si="24"/>
        <v>24333.333333333332</v>
      </c>
      <c r="CS17" s="27">
        <f t="shared" si="24"/>
        <v>24333.333333333332</v>
      </c>
      <c r="CT17" s="27">
        <f t="shared" si="24"/>
        <v>25000</v>
      </c>
      <c r="CU17" s="27">
        <f t="shared" si="24"/>
        <v>25000</v>
      </c>
      <c r="CV17" s="27">
        <f t="shared" si="24"/>
        <v>24833.333333333332</v>
      </c>
      <c r="CW17" s="27">
        <f t="shared" si="24"/>
        <v>24833.333333333332</v>
      </c>
      <c r="CX17" s="27">
        <f t="shared" si="24"/>
        <v>25000</v>
      </c>
      <c r="CY17" s="27">
        <f t="shared" si="24"/>
        <v>25000</v>
      </c>
      <c r="CZ17" s="27">
        <f t="shared" si="9"/>
        <v>25000</v>
      </c>
      <c r="DA17" s="27">
        <f t="shared" si="9"/>
        <v>25100</v>
      </c>
      <c r="DB17" s="27">
        <f t="shared" si="9"/>
        <v>25000</v>
      </c>
      <c r="DC17" s="27">
        <f t="shared" si="9"/>
        <v>25000</v>
      </c>
      <c r="DD17" s="27">
        <f t="shared" si="9"/>
        <v>25000</v>
      </c>
      <c r="DE17" s="27">
        <f t="shared" si="9"/>
        <v>25000</v>
      </c>
      <c r="DF17" s="27">
        <f t="shared" si="9"/>
        <v>25000</v>
      </c>
      <c r="DG17" s="27">
        <f t="shared" si="9"/>
        <v>25000</v>
      </c>
      <c r="DH17" s="27">
        <f t="shared" si="14"/>
        <v>25000</v>
      </c>
      <c r="DI17" s="27">
        <f t="shared" si="14"/>
        <v>25083.333333333332</v>
      </c>
      <c r="DJ17" s="27">
        <f t="shared" si="14"/>
        <v>25258.333333333332</v>
      </c>
      <c r="DK17" s="27">
        <f t="shared" si="14"/>
        <v>25433.333333333332</v>
      </c>
      <c r="DL17" s="27">
        <f t="shared" si="14"/>
        <v>25291.666666666668</v>
      </c>
      <c r="DM17" s="27">
        <f t="shared" si="14"/>
        <v>25375</v>
      </c>
      <c r="DN17" s="27">
        <f t="shared" si="10"/>
        <v>25833.333333333332</v>
      </c>
      <c r="DO17" s="27">
        <f t="shared" si="10"/>
        <v>25750</v>
      </c>
      <c r="DP17" s="27">
        <f t="shared" si="10"/>
        <v>26000</v>
      </c>
      <c r="DQ17" s="27">
        <f t="shared" si="10"/>
        <v>26125</v>
      </c>
      <c r="DR17" s="27">
        <f t="shared" si="10"/>
        <v>25866.666666666668</v>
      </c>
      <c r="DS17" s="27">
        <f t="shared" si="10"/>
        <v>26166.666666666668</v>
      </c>
      <c r="DT17" s="27">
        <f t="shared" si="10"/>
        <v>26000</v>
      </c>
      <c r="DU17" s="27">
        <f t="shared" si="10"/>
        <v>26000</v>
      </c>
      <c r="DV17" s="27">
        <f t="shared" si="10"/>
        <v>26000</v>
      </c>
      <c r="DW17" s="27">
        <f t="shared" si="10"/>
        <v>26333.333333333332</v>
      </c>
      <c r="DX17" s="27">
        <f t="shared" si="10"/>
        <v>26333.333333333332</v>
      </c>
      <c r="DY17" s="27">
        <f t="shared" si="10"/>
        <v>27166.666666666668</v>
      </c>
      <c r="DZ17" s="27">
        <f t="shared" si="10"/>
        <v>26541.666666666668</v>
      </c>
      <c r="EA17" s="27">
        <f t="shared" si="12"/>
        <v>26500</v>
      </c>
      <c r="EB17" s="27">
        <f t="shared" si="12"/>
        <v>26566.666666666668</v>
      </c>
      <c r="EC17" s="27">
        <f t="shared" si="12"/>
        <v>26666</v>
      </c>
      <c r="ED17" s="27">
        <f t="shared" si="12"/>
        <v>26600</v>
      </c>
      <c r="EE17" s="27">
        <f t="shared" si="12"/>
        <v>26266.666666666668</v>
      </c>
      <c r="EF17" s="27">
        <f t="shared" si="12"/>
        <v>27000</v>
      </c>
      <c r="EG17" s="27">
        <f t="shared" si="12"/>
        <v>27100</v>
      </c>
      <c r="EH17" s="27">
        <f t="shared" si="12"/>
        <v>27146.666666666668</v>
      </c>
      <c r="EI17" s="27">
        <f t="shared" si="12"/>
        <v>27000</v>
      </c>
      <c r="EJ17" s="27">
        <f t="shared" si="12"/>
        <v>27000</v>
      </c>
      <c r="EK17" s="27">
        <f t="shared" si="12"/>
        <v>27000</v>
      </c>
      <c r="EL17" s="27">
        <f t="shared" si="12"/>
        <v>27000</v>
      </c>
      <c r="EM17" s="27">
        <f t="shared" si="12"/>
        <v>27000</v>
      </c>
      <c r="EN17" s="27">
        <f t="shared" si="12"/>
        <v>27166.666666666668</v>
      </c>
      <c r="EO17" s="27">
        <f t="shared" si="12"/>
        <v>27000</v>
      </c>
      <c r="EP17" s="27">
        <f t="shared" si="12"/>
        <v>27666</v>
      </c>
      <c r="EQ17" s="27">
        <f t="shared" si="12"/>
        <v>27500</v>
      </c>
      <c r="ER17" s="27">
        <f t="shared" si="12"/>
        <v>28000</v>
      </c>
      <c r="ES17" s="27">
        <f t="shared" si="13"/>
        <v>28000</v>
      </c>
      <c r="ET17" s="27">
        <f t="shared" si="13"/>
        <v>28186</v>
      </c>
      <c r="EU17" s="27">
        <f t="shared" si="13"/>
        <v>28083</v>
      </c>
      <c r="EV17" s="27">
        <f t="shared" si="13"/>
        <v>28166</v>
      </c>
      <c r="EW17" s="27">
        <f t="shared" si="13"/>
        <v>27958</v>
      </c>
      <c r="EX17" s="27">
        <f t="shared" si="13"/>
        <v>27666</v>
      </c>
      <c r="EY17" s="27">
        <f t="shared" si="13"/>
        <v>27566</v>
      </c>
      <c r="EZ17" s="27">
        <f t="shared" si="13"/>
        <v>27500</v>
      </c>
      <c r="FA17" s="27">
        <f t="shared" si="13"/>
        <v>27800</v>
      </c>
      <c r="FB17" s="27">
        <f t="shared" si="13"/>
        <v>27685</v>
      </c>
      <c r="FC17" s="27">
        <f t="shared" si="13"/>
        <v>28266</v>
      </c>
      <c r="FD17" s="27">
        <f t="shared" si="11"/>
        <v>28266</v>
      </c>
      <c r="FE17" s="27">
        <f>INDEX(Exch_Rate_Data1,MATCH(Exch_Rate!A17,Exch_regions1,0),MATCH(Exch_Rate!FE$1,exch_month4,0))</f>
        <v>28500</v>
      </c>
      <c r="FF17" s="31">
        <f>INDEX(exch_Rate_Data2,MATCH(Exch_Rate!A17,Exch_regions1,0),MATCH(Exch_Rate!FF$1,exch_month5,0))</f>
        <v>28500</v>
      </c>
      <c r="FG17" s="31">
        <f>INDEX(exch_Rate_Data3,MATCH(Exch_Rate!A17,Exch_regions1,0),MATCH(Exch_Rate!FG$1,exch_month6,0))</f>
        <v>28500</v>
      </c>
      <c r="FH17" s="31">
        <f>INDEX(Exchange_rate4,MATCH(Exch_Rate!A17,Exch_regions1,0),MATCH(Exch_Rate!FH$1,exch_month7,0))</f>
        <v>28500</v>
      </c>
      <c r="FI17" s="31">
        <f>INDEX(Exchange_rate5,MATCH(Exch_Rate!A17,Exch_regions1,0),MATCH(Exch_Rate!FI$1,exch_month8,0))</f>
        <v>28500</v>
      </c>
      <c r="FJ17" s="31">
        <f>INDEX(Exchange_rate6,MATCH(Exch_Rate!A17,Exch_regions1,0),MATCH(Exch_Rate!FJ$1,exch_month9,0))</f>
        <v>28500</v>
      </c>
      <c r="FK17" s="43">
        <f>INDEX(Exchange_rate7,MATCH(Exch_Rate!A17,Exch_regions1,0),MATCH(Exch_Rate!FK$1,exch_month10,0))</f>
        <v>28166.666666666668</v>
      </c>
      <c r="FL17" s="43">
        <f>INDEX(exchange_rates8,MATCH(Exch_Rate!A17,Exch_regions1,0),MATCH(Exch_Rate!FL$1,exch_month11,0))</f>
        <v>28466.666666666668</v>
      </c>
      <c r="FM17" s="43">
        <f>INDEX(exchange_rates9,MATCH(Exch_Rate!A17,Exch_regions1,0),MATCH(Exch_Rate!FM$1,exch_month12,0))</f>
        <v>28326.666666666668</v>
      </c>
      <c r="FN17" s="43">
        <f>INDEX(exchange_rates10,MATCH(Exch_Rate!A17,Exch_regions1,0),MATCH(Exch_Rate!FN$1,exch_month13,0))</f>
        <v>28800</v>
      </c>
      <c r="FO17" s="43">
        <f>INDEX(exchange_rates11,MATCH(Exch_Rate!A17,Exch_regions1,0),MATCH(Exch_Rate!FO$1,exch_month14,0))</f>
        <v>28802.333333333332</v>
      </c>
      <c r="FP17" s="43">
        <f>INDEX(exchange_rates12,MATCH(Exch_Rate!A17,Exch_regions1,0),MATCH(Exch_Rate!FP$1,exch_month15,0))</f>
        <v>28833.333333333332</v>
      </c>
      <c r="FQ17" s="43">
        <f>INDEX(exchange_rates13,MATCH(Exch_Rate!A17,Exch_regions1,0),MATCH(Exch_Rate!FQ$1,exch_month16,0))</f>
        <v>28833.333333333332</v>
      </c>
      <c r="FR17" s="43">
        <f>INDEX(exchange_rates14,MATCH(Exch_Rate!A17,Exch_regions1,0),MATCH(Exch_Rate!FR$1,exch_month17,0))</f>
        <v>29200</v>
      </c>
      <c r="FS17" s="43">
        <f>INDEX(exchange_rates15,MATCH(Exch_Rate!A17,Exch_regions1,0),MATCH(Exch_Rate!FS$1,exch_month18,0))</f>
        <v>29333.333333333332</v>
      </c>
      <c r="FT17" s="43">
        <f>INDEX(exchange_rates16,MATCH(Exch_Rate!A17,Exch_regions1,0),MATCH(Exch_Rate!FT$1,exch_month19,0))</f>
        <v>30025</v>
      </c>
      <c r="FU17" s="43">
        <f>INDEX(exchange_rates17,MATCH(Exch_Rate!A17,Exch_regions1,0),MATCH(Exch_Rate!FU$1,exch_month20,0))</f>
        <v>30375</v>
      </c>
      <c r="FV17" s="43">
        <f>INDEX(exchange_rates18,MATCH(Exch_Rate!A17,Exch_regions1,0),MATCH(Exch_Rate!FV$1,exch_month21,0))</f>
        <v>29700</v>
      </c>
      <c r="FW17" s="43">
        <f>INDEX(exchange_rates19,MATCH(Exch_Rate!A17,Exch_regions1,0),MATCH(Exch_Rate!FW$1,exch_month22,0))</f>
        <v>30833.333333333332</v>
      </c>
    </row>
    <row r="18" spans="1:179" x14ac:dyDescent="0.25">
      <c r="A18" s="14" t="s">
        <v>15</v>
      </c>
      <c r="B18" s="27">
        <f t="shared" si="15"/>
        <v>31000</v>
      </c>
      <c r="C18" s="27">
        <f t="shared" si="15"/>
        <v>29750</v>
      </c>
      <c r="D18" s="27">
        <f t="shared" si="15"/>
        <v>31000</v>
      </c>
      <c r="E18" s="27">
        <f t="shared" si="15"/>
        <v>32250</v>
      </c>
      <c r="F18" s="27">
        <f t="shared" si="15"/>
        <v>33000</v>
      </c>
      <c r="G18" s="27">
        <f t="shared" si="15"/>
        <v>32875</v>
      </c>
      <c r="H18" s="27">
        <f t="shared" si="15"/>
        <v>32000</v>
      </c>
      <c r="I18" s="27">
        <f t="shared" si="15"/>
        <v>31750</v>
      </c>
      <c r="J18" s="27">
        <f t="shared" si="15"/>
        <v>31500</v>
      </c>
      <c r="K18" s="27">
        <f t="shared" si="15"/>
        <v>30500</v>
      </c>
      <c r="L18" s="27">
        <f t="shared" si="16"/>
        <v>26500</v>
      </c>
      <c r="M18" s="27">
        <f t="shared" si="16"/>
        <v>25500</v>
      </c>
      <c r="N18" s="27">
        <f t="shared" si="16"/>
        <v>25125</v>
      </c>
      <c r="O18" s="27">
        <f t="shared" si="16"/>
        <v>24875</v>
      </c>
      <c r="P18" s="27">
        <f t="shared" si="16"/>
        <v>24125</v>
      </c>
      <c r="Q18" s="27">
        <f t="shared" si="16"/>
        <v>23000</v>
      </c>
      <c r="R18" s="27">
        <f t="shared" si="16"/>
        <v>23250</v>
      </c>
      <c r="S18" s="27">
        <f t="shared" si="16"/>
        <v>23000</v>
      </c>
      <c r="T18" s="27">
        <f t="shared" si="16"/>
        <v>23250</v>
      </c>
      <c r="U18" s="27">
        <f t="shared" si="16"/>
        <v>23000</v>
      </c>
      <c r="V18" s="27">
        <f t="shared" si="17"/>
        <v>23500</v>
      </c>
      <c r="W18" s="27">
        <f t="shared" si="17"/>
        <v>23700</v>
      </c>
      <c r="X18" s="27">
        <f t="shared" si="17"/>
        <v>24075</v>
      </c>
      <c r="Y18" s="27">
        <f t="shared" si="17"/>
        <v>24210</v>
      </c>
      <c r="Z18" s="27">
        <f t="shared" si="17"/>
        <v>22000</v>
      </c>
      <c r="AA18" s="27">
        <f t="shared" si="17"/>
        <v>19000</v>
      </c>
      <c r="AB18" s="27">
        <f t="shared" si="17"/>
        <v>18000</v>
      </c>
      <c r="AC18" s="27">
        <f t="shared" si="17"/>
        <v>18400</v>
      </c>
      <c r="AD18" s="27">
        <f t="shared" si="17"/>
        <v>18562.5</v>
      </c>
      <c r="AE18" s="27">
        <f t="shared" si="17"/>
        <v>19100</v>
      </c>
      <c r="AF18" s="27">
        <f t="shared" si="18"/>
        <v>19500</v>
      </c>
      <c r="AG18" s="27">
        <f t="shared" si="18"/>
        <v>19500</v>
      </c>
      <c r="AH18" s="27">
        <f t="shared" si="18"/>
        <v>20000</v>
      </c>
      <c r="AI18" s="27">
        <f t="shared" si="18"/>
        <v>21700</v>
      </c>
      <c r="AJ18" s="27">
        <f t="shared" si="18"/>
        <v>21700</v>
      </c>
      <c r="AK18" s="27">
        <f t="shared" si="18"/>
        <v>21000</v>
      </c>
      <c r="AL18" s="27">
        <f t="shared" si="18"/>
        <v>21000</v>
      </c>
      <c r="AM18" s="27">
        <f t="shared" si="18"/>
        <v>20250</v>
      </c>
      <c r="AN18" s="27">
        <f t="shared" si="18"/>
        <v>19500</v>
      </c>
      <c r="AO18" s="27">
        <f t="shared" si="18"/>
        <v>20000</v>
      </c>
      <c r="AP18" s="27">
        <f t="shared" si="19"/>
        <v>21200</v>
      </c>
      <c r="AQ18" s="27">
        <f t="shared" si="19"/>
        <v>21900</v>
      </c>
      <c r="AR18" s="27">
        <f t="shared" si="19"/>
        <v>21500</v>
      </c>
      <c r="AS18" s="27">
        <f t="shared" si="19"/>
        <v>21125</v>
      </c>
      <c r="AT18" s="27">
        <f t="shared" si="19"/>
        <v>21200</v>
      </c>
      <c r="AU18" s="27">
        <f t="shared" si="19"/>
        <v>21500</v>
      </c>
      <c r="AV18" s="27">
        <f t="shared" si="19"/>
        <v>21500</v>
      </c>
      <c r="AW18" s="27">
        <f t="shared" si="19"/>
        <v>22000</v>
      </c>
      <c r="AX18" s="27">
        <f t="shared" si="19"/>
        <v>22500</v>
      </c>
      <c r="AY18" s="27">
        <f t="shared" si="19"/>
        <v>21500</v>
      </c>
      <c r="AZ18" s="27">
        <f t="shared" si="20"/>
        <v>22000</v>
      </c>
      <c r="BA18" s="27">
        <f t="shared" si="20"/>
        <v>22000</v>
      </c>
      <c r="BB18" s="27">
        <f t="shared" si="20"/>
        <v>22500</v>
      </c>
      <c r="BC18" s="27">
        <f t="shared" si="20"/>
        <v>22500</v>
      </c>
      <c r="BD18" s="27">
        <f t="shared" si="20"/>
        <v>22500</v>
      </c>
      <c r="BE18" s="27">
        <f t="shared" si="20"/>
        <v>22500</v>
      </c>
      <c r="BF18" s="27">
        <f t="shared" si="20"/>
        <v>22500</v>
      </c>
      <c r="BG18" s="27">
        <f t="shared" si="20"/>
        <v>22500</v>
      </c>
      <c r="BH18" s="27">
        <f t="shared" si="20"/>
        <v>22500</v>
      </c>
      <c r="BI18" s="27">
        <f t="shared" si="20"/>
        <v>22500</v>
      </c>
      <c r="BJ18" s="27">
        <f t="shared" si="21"/>
        <v>22500</v>
      </c>
      <c r="BK18" s="27">
        <f t="shared" si="21"/>
        <v>23000</v>
      </c>
      <c r="BL18" s="27">
        <f t="shared" si="21"/>
        <v>23000</v>
      </c>
      <c r="BM18" s="27">
        <f t="shared" si="21"/>
        <v>23000</v>
      </c>
      <c r="BN18" s="27">
        <f t="shared" si="21"/>
        <v>23500</v>
      </c>
      <c r="BO18" s="27">
        <f t="shared" si="21"/>
        <v>23000</v>
      </c>
      <c r="BP18" s="27">
        <f t="shared" si="21"/>
        <v>24000</v>
      </c>
      <c r="BQ18" s="27">
        <f t="shared" si="21"/>
        <v>24000</v>
      </c>
      <c r="BR18" s="27">
        <f t="shared" si="21"/>
        <v>23750</v>
      </c>
      <c r="BS18" s="27">
        <f t="shared" si="21"/>
        <v>23750</v>
      </c>
      <c r="BT18" s="27">
        <f t="shared" si="22"/>
        <v>23750</v>
      </c>
      <c r="BU18" s="27">
        <f t="shared" si="22"/>
        <v>24350</v>
      </c>
      <c r="BV18" s="27">
        <f t="shared" si="22"/>
        <v>24500</v>
      </c>
      <c r="BW18" s="27">
        <f t="shared" si="22"/>
        <v>24375</v>
      </c>
      <c r="BX18" s="27">
        <f t="shared" si="22"/>
        <v>22750</v>
      </c>
      <c r="BY18" s="27">
        <f t="shared" si="22"/>
        <v>23200</v>
      </c>
      <c r="BZ18" s="27">
        <f t="shared" si="22"/>
        <v>23125</v>
      </c>
      <c r="CA18" s="27">
        <f t="shared" si="22"/>
        <v>23375</v>
      </c>
      <c r="CB18" s="27">
        <f t="shared" si="22"/>
        <v>23375</v>
      </c>
      <c r="CC18" s="27">
        <f t="shared" si="22"/>
        <v>23375</v>
      </c>
      <c r="CD18" s="27">
        <f t="shared" si="23"/>
        <v>23375</v>
      </c>
      <c r="CE18" s="27">
        <f t="shared" si="23"/>
        <v>23375</v>
      </c>
      <c r="CF18" s="27">
        <f t="shared" si="23"/>
        <v>23375</v>
      </c>
      <c r="CG18" s="27">
        <f t="shared" si="23"/>
        <v>23375</v>
      </c>
      <c r="CH18" s="27">
        <f t="shared" si="23"/>
        <v>23500</v>
      </c>
      <c r="CI18" s="27">
        <f t="shared" si="23"/>
        <v>23500</v>
      </c>
      <c r="CJ18" s="27">
        <f t="shared" si="23"/>
        <v>23500</v>
      </c>
      <c r="CK18" s="27">
        <f t="shared" si="23"/>
        <v>23500</v>
      </c>
      <c r="CL18" s="27">
        <f t="shared" si="23"/>
        <v>23750</v>
      </c>
      <c r="CM18" s="27">
        <f t="shared" si="23"/>
        <v>23750</v>
      </c>
      <c r="CN18" s="27">
        <f t="shared" si="24"/>
        <v>24000</v>
      </c>
      <c r="CO18" s="27">
        <f t="shared" si="24"/>
        <v>24000</v>
      </c>
      <c r="CP18" s="27">
        <f t="shared" si="24"/>
        <v>24000</v>
      </c>
      <c r="CQ18" s="27">
        <f t="shared" si="24"/>
        <v>24000</v>
      </c>
      <c r="CR18" s="27">
        <f t="shared" si="24"/>
        <v>24000</v>
      </c>
      <c r="CS18" s="27">
        <f t="shared" si="24"/>
        <v>24000</v>
      </c>
      <c r="CT18" s="27">
        <f t="shared" si="24"/>
        <v>24000</v>
      </c>
      <c r="CU18" s="27">
        <f t="shared" si="24"/>
        <v>24000</v>
      </c>
      <c r="CV18" s="27">
        <f t="shared" si="24"/>
        <v>24250</v>
      </c>
      <c r="CW18" s="27">
        <f t="shared" si="24"/>
        <v>24250</v>
      </c>
      <c r="CX18" s="27">
        <f t="shared" si="24"/>
        <v>24500</v>
      </c>
      <c r="CY18" s="27">
        <f t="shared" si="24"/>
        <v>24500</v>
      </c>
      <c r="CZ18" s="27">
        <f t="shared" si="24"/>
        <v>24500</v>
      </c>
      <c r="DA18" s="27">
        <f t="shared" si="24"/>
        <v>25500</v>
      </c>
      <c r="DB18" s="27">
        <f t="shared" si="24"/>
        <v>25500</v>
      </c>
      <c r="DC18" s="27">
        <f t="shared" si="24"/>
        <v>25875</v>
      </c>
      <c r="DD18" s="27">
        <f t="shared" si="24"/>
        <v>25500</v>
      </c>
      <c r="DE18" s="27">
        <f t="shared" si="24"/>
        <v>25500</v>
      </c>
      <c r="DF18" s="27">
        <f t="shared" si="24"/>
        <v>26000</v>
      </c>
      <c r="DG18" s="27">
        <f t="shared" si="24"/>
        <v>26000</v>
      </c>
      <c r="DH18" s="27">
        <f t="shared" si="24"/>
        <v>26000</v>
      </c>
      <c r="DI18" s="27">
        <f t="shared" si="24"/>
        <v>25756.5</v>
      </c>
      <c r="DJ18" s="27">
        <f t="shared" si="24"/>
        <v>26125</v>
      </c>
      <c r="DK18" s="27">
        <f t="shared" si="24"/>
        <v>26187.5</v>
      </c>
      <c r="DL18" s="27">
        <f t="shared" si="24"/>
        <v>26250</v>
      </c>
      <c r="DM18" s="27">
        <f t="shared" si="24"/>
        <v>26125</v>
      </c>
      <c r="DN18" s="27">
        <f t="shared" ref="DN18:FD19" si="25">INDEX(Exch_Rate_Data,MATCH($A18,Exch_regions1,0),MATCH(DN$1,Exch_months1,0))</f>
        <v>26187.5</v>
      </c>
      <c r="DO18" s="27">
        <f t="shared" si="25"/>
        <v>25775</v>
      </c>
      <c r="DP18" s="27">
        <f t="shared" si="25"/>
        <v>25575</v>
      </c>
      <c r="DQ18" s="27">
        <f t="shared" si="25"/>
        <v>25710</v>
      </c>
      <c r="DR18" s="27">
        <f t="shared" si="25"/>
        <v>25775</v>
      </c>
      <c r="DS18" s="27">
        <f t="shared" si="25"/>
        <v>26250</v>
      </c>
      <c r="DT18" s="27">
        <f t="shared" si="25"/>
        <v>26500</v>
      </c>
      <c r="DU18" s="27">
        <f t="shared" si="25"/>
        <v>26250</v>
      </c>
      <c r="DV18" s="27">
        <f t="shared" si="25"/>
        <v>26230</v>
      </c>
      <c r="DW18" s="27">
        <f t="shared" si="25"/>
        <v>26500</v>
      </c>
      <c r="DX18" s="27">
        <f t="shared" si="25"/>
        <v>26500</v>
      </c>
      <c r="DY18" s="27">
        <f t="shared" si="25"/>
        <v>26500</v>
      </c>
      <c r="DZ18" s="27">
        <f t="shared" si="25"/>
        <v>26500</v>
      </c>
      <c r="EA18" s="27">
        <f t="shared" si="25"/>
        <v>26500</v>
      </c>
      <c r="EB18" s="27">
        <f t="shared" si="25"/>
        <v>26500</v>
      </c>
      <c r="EC18" s="27">
        <f t="shared" si="25"/>
        <v>26500</v>
      </c>
      <c r="ED18" s="27">
        <f t="shared" si="25"/>
        <v>26500</v>
      </c>
      <c r="EE18" s="27">
        <f t="shared" si="25"/>
        <v>26500</v>
      </c>
      <c r="EF18" s="27">
        <f t="shared" si="25"/>
        <v>26500</v>
      </c>
      <c r="EG18" s="27">
        <f t="shared" si="25"/>
        <v>26500</v>
      </c>
      <c r="EH18" s="27">
        <f t="shared" si="25"/>
        <v>26640</v>
      </c>
      <c r="EI18" s="27">
        <f t="shared" si="25"/>
        <v>26637.5</v>
      </c>
      <c r="EJ18" s="27">
        <f t="shared" si="25"/>
        <v>26675</v>
      </c>
      <c r="EK18" s="27">
        <f t="shared" si="25"/>
        <v>27000</v>
      </c>
      <c r="EL18" s="27">
        <f t="shared" si="25"/>
        <v>27062.5</v>
      </c>
      <c r="EM18" s="27">
        <f t="shared" si="25"/>
        <v>27000</v>
      </c>
      <c r="EN18" s="27">
        <f t="shared" si="25"/>
        <v>27375</v>
      </c>
      <c r="EO18" s="27">
        <f t="shared" si="25"/>
        <v>27875</v>
      </c>
      <c r="EP18" s="27">
        <f t="shared" si="25"/>
        <v>28000</v>
      </c>
      <c r="EQ18" s="27">
        <f t="shared" si="25"/>
        <v>27500</v>
      </c>
      <c r="ER18" s="27">
        <f t="shared" si="25"/>
        <v>26937</v>
      </c>
      <c r="ES18" s="27">
        <f t="shared" si="25"/>
        <v>27000</v>
      </c>
      <c r="ET18" s="27">
        <f t="shared" si="25"/>
        <v>27500</v>
      </c>
      <c r="EU18" s="27">
        <f t="shared" si="25"/>
        <v>27375</v>
      </c>
      <c r="EV18" s="27">
        <f t="shared" si="25"/>
        <v>27000</v>
      </c>
      <c r="EW18" s="27">
        <f t="shared" si="25"/>
        <v>27000</v>
      </c>
      <c r="EX18" s="27">
        <f t="shared" si="25"/>
        <v>27250</v>
      </c>
      <c r="EY18" s="27">
        <f t="shared" si="25"/>
        <v>27100</v>
      </c>
      <c r="EZ18" s="27">
        <f t="shared" si="25"/>
        <v>27625</v>
      </c>
      <c r="FA18" s="27">
        <f t="shared" si="25"/>
        <v>28000</v>
      </c>
      <c r="FB18" s="27">
        <f t="shared" si="25"/>
        <v>28250</v>
      </c>
      <c r="FC18" s="27">
        <f t="shared" si="25"/>
        <v>28000</v>
      </c>
      <c r="FD18" s="27">
        <f t="shared" si="25"/>
        <v>28000</v>
      </c>
      <c r="FE18" s="27">
        <f>INDEX(Exch_Rate_Data1,MATCH(Exch_Rate!A18,Exch_regions1,0),MATCH(Exch_Rate!FE$1,exch_month4,0))</f>
        <v>28000</v>
      </c>
      <c r="FF18" s="31">
        <f>INDEX(exch_Rate_Data2,MATCH(Exch_Rate!A18,Exch_regions1,0),MATCH(Exch_Rate!FF$1,exch_month5,0))</f>
        <v>28000</v>
      </c>
      <c r="FG18" s="31">
        <f>INDEX(exch_Rate_Data3,MATCH(Exch_Rate!A18,Exch_regions1,0),MATCH(Exch_Rate!FG$1,exch_month6,0))</f>
        <v>28000</v>
      </c>
      <c r="FH18" s="31">
        <f>INDEX(Exchange_rate4,MATCH(Exch_Rate!A18,Exch_regions1,0),MATCH(Exch_Rate!FH$1,exch_month7,0))</f>
        <v>28000</v>
      </c>
      <c r="FI18" s="31">
        <f>INDEX(Exchange_rate5,MATCH(Exch_Rate!A18,Exch_regions1,0),MATCH(Exch_Rate!FI$1,exch_month8,0))</f>
        <v>28000</v>
      </c>
      <c r="FJ18" s="31">
        <f>INDEX(Exchange_rate6,MATCH(Exch_Rate!A18,Exch_regions1,0),MATCH(Exch_Rate!FJ$1,exch_month9,0))</f>
        <v>28000</v>
      </c>
      <c r="FK18" s="43">
        <f>INDEX(Exchange_rate7,MATCH(Exch_Rate!A18,Exch_regions1,0),MATCH(Exch_Rate!FK$1,exch_month10,0))</f>
        <v>28000</v>
      </c>
      <c r="FL18" s="43">
        <f>INDEX(exchange_rates8,MATCH(Exch_Rate!A18,Exch_regions1,0),MATCH(Exch_Rate!FL$1,exch_month11,0))</f>
        <v>28000</v>
      </c>
      <c r="FM18" s="43">
        <f>INDEX(exchange_rates9,MATCH(Exch_Rate!A18,Exch_regions1,0),MATCH(Exch_Rate!FM$1,exch_month12,0))</f>
        <v>28500</v>
      </c>
      <c r="FN18" s="43">
        <f>INDEX(exchange_rates10,MATCH(Exch_Rate!A18,Exch_regions1,0),MATCH(Exch_Rate!FN$1,exch_month13,0))</f>
        <v>29000</v>
      </c>
      <c r="FO18" s="43">
        <f>INDEX(exchange_rates11,MATCH(Exch_Rate!A18,Exch_regions1,0),MATCH(Exch_Rate!FO$1,exch_month14,0))</f>
        <v>28500</v>
      </c>
      <c r="FP18" s="43">
        <f>INDEX(exchange_rates12,MATCH(Exch_Rate!A18,Exch_regions1,0),MATCH(Exch_Rate!FP$1,exch_month15,0))</f>
        <v>30250</v>
      </c>
      <c r="FQ18" s="43">
        <f>INDEX(exchange_rates13,MATCH(Exch_Rate!A18,Exch_regions1,0),MATCH(Exch_Rate!FQ$1,exch_month16,0))</f>
        <v>30250</v>
      </c>
      <c r="FR18" s="43">
        <f>INDEX(exchange_rates14,MATCH(Exch_Rate!A18,Exch_regions1,0),MATCH(Exch_Rate!FR$1,exch_month17,0))</f>
        <v>30000</v>
      </c>
      <c r="FS18" s="43">
        <f>INDEX(exchange_rates15,MATCH(Exch_Rate!A18,Exch_regions1,0),MATCH(Exch_Rate!FS$1,exch_month18,0))</f>
        <v>30000</v>
      </c>
      <c r="FT18" s="43">
        <f>INDEX(exchange_rates16,MATCH(Exch_Rate!A18,Exch_regions1,0),MATCH(Exch_Rate!FT$1,exch_month19,0))</f>
        <v>30000</v>
      </c>
      <c r="FU18" s="43">
        <f>INDEX(exchange_rates17,MATCH(Exch_Rate!A18,Exch_regions1,0),MATCH(Exch_Rate!FU$1,exch_month20,0))</f>
        <v>30000</v>
      </c>
      <c r="FV18" s="43">
        <f>INDEX(exchange_rates18,MATCH(Exch_Rate!A18,Exch_regions1,0),MATCH(Exch_Rate!FV$1,exch_month21,0))</f>
        <v>30000</v>
      </c>
      <c r="FW18" s="43">
        <f>INDEX(exchange_rates19,MATCH(Exch_Rate!A18,Exch_regions1,0),MATCH(Exch_Rate!FW$1,exch_month22,0))</f>
        <v>30000</v>
      </c>
    </row>
    <row r="19" spans="1:179" x14ac:dyDescent="0.25">
      <c r="A19" s="28" t="s">
        <v>65</v>
      </c>
      <c r="B19" s="27">
        <f t="shared" si="15"/>
        <v>30250</v>
      </c>
      <c r="C19" s="27">
        <f t="shared" si="15"/>
        <v>30000</v>
      </c>
      <c r="D19" s="27">
        <f t="shared" si="15"/>
        <v>30250</v>
      </c>
      <c r="E19" s="27">
        <f t="shared" si="15"/>
        <v>31748.333333333332</v>
      </c>
      <c r="F19" s="27">
        <f t="shared" si="15"/>
        <v>32900.833333333336</v>
      </c>
      <c r="G19" s="27">
        <f t="shared" si="15"/>
        <v>33412.666666666664</v>
      </c>
      <c r="H19" s="27">
        <f t="shared" si="15"/>
        <v>32546.333333333332</v>
      </c>
      <c r="I19" s="27">
        <f t="shared" si="15"/>
        <v>31088.833333333332</v>
      </c>
      <c r="J19" s="27">
        <f t="shared" si="15"/>
        <v>30254.166666666668</v>
      </c>
      <c r="K19" s="27">
        <f t="shared" si="15"/>
        <v>28195</v>
      </c>
      <c r="L19" s="27">
        <f t="shared" si="16"/>
        <v>24445.833333333332</v>
      </c>
      <c r="M19" s="27">
        <f t="shared" si="16"/>
        <v>25185</v>
      </c>
      <c r="N19" s="27">
        <f t="shared" si="16"/>
        <v>25029.166666666668</v>
      </c>
      <c r="O19" s="27">
        <f t="shared" si="16"/>
        <v>24391.666666666668</v>
      </c>
      <c r="P19" s="27">
        <f t="shared" si="16"/>
        <v>22483.333333333332</v>
      </c>
      <c r="Q19" s="27">
        <f t="shared" si="16"/>
        <v>22275</v>
      </c>
      <c r="R19" s="27">
        <f t="shared" si="16"/>
        <v>22193.333333333332</v>
      </c>
      <c r="S19" s="27">
        <f t="shared" si="16"/>
        <v>22391.666666666668</v>
      </c>
      <c r="T19" s="27">
        <f t="shared" si="16"/>
        <v>22348</v>
      </c>
      <c r="U19" s="27">
        <f t="shared" si="16"/>
        <v>22443.833333333332</v>
      </c>
      <c r="V19" s="27">
        <f t="shared" si="17"/>
        <v>22527.166666666668</v>
      </c>
      <c r="W19" s="27">
        <f t="shared" si="17"/>
        <v>22457.666666666668</v>
      </c>
      <c r="X19" s="27">
        <f t="shared" si="17"/>
        <v>22470.833333333332</v>
      </c>
      <c r="Y19" s="27">
        <f t="shared" si="17"/>
        <v>22436.666666666668</v>
      </c>
      <c r="Z19" s="27">
        <f t="shared" si="17"/>
        <v>21275</v>
      </c>
      <c r="AA19" s="27">
        <f t="shared" si="17"/>
        <v>17695</v>
      </c>
      <c r="AB19" s="27">
        <f t="shared" si="17"/>
        <v>15904.166666666666</v>
      </c>
      <c r="AC19" s="27">
        <f t="shared" si="17"/>
        <v>17162.5</v>
      </c>
      <c r="AD19" s="27">
        <f t="shared" si="17"/>
        <v>18241.666666666668</v>
      </c>
      <c r="AE19" s="27">
        <f t="shared" si="17"/>
        <v>18883.333333333332</v>
      </c>
      <c r="AF19" s="27">
        <f t="shared" si="18"/>
        <v>19240</v>
      </c>
      <c r="AG19" s="27">
        <f t="shared" si="18"/>
        <v>19479.166666666668</v>
      </c>
      <c r="AH19" s="27">
        <f t="shared" si="18"/>
        <v>19853.333333333332</v>
      </c>
      <c r="AI19" s="27">
        <f t="shared" si="18"/>
        <v>21000</v>
      </c>
      <c r="AJ19" s="27">
        <f t="shared" si="18"/>
        <v>21035.5</v>
      </c>
      <c r="AK19" s="27">
        <f t="shared" si="18"/>
        <v>20703.333333333332</v>
      </c>
      <c r="AL19" s="27">
        <f t="shared" si="18"/>
        <v>19979.166666666668</v>
      </c>
      <c r="AM19" s="27">
        <f t="shared" si="18"/>
        <v>18691.666666666668</v>
      </c>
      <c r="AN19" s="27">
        <f t="shared" si="18"/>
        <v>18989.333333333332</v>
      </c>
      <c r="AO19" s="27">
        <f t="shared" si="18"/>
        <v>19875</v>
      </c>
      <c r="AP19" s="27">
        <f t="shared" si="19"/>
        <v>20191.666666666668</v>
      </c>
      <c r="AQ19" s="27">
        <f t="shared" si="19"/>
        <v>20350</v>
      </c>
      <c r="AR19" s="27">
        <f t="shared" si="19"/>
        <v>20487.5</v>
      </c>
      <c r="AS19" s="27">
        <f t="shared" si="19"/>
        <v>20587.5</v>
      </c>
      <c r="AT19" s="27">
        <f t="shared" si="19"/>
        <v>20846.666666666668</v>
      </c>
      <c r="AU19" s="27">
        <f t="shared" si="19"/>
        <v>21338.333333333332</v>
      </c>
      <c r="AV19" s="27">
        <f t="shared" si="19"/>
        <v>21342.5</v>
      </c>
      <c r="AW19" s="27">
        <f t="shared" si="19"/>
        <v>21292.666666666668</v>
      </c>
      <c r="AX19" s="27">
        <f t="shared" si="19"/>
        <v>21854.166666666668</v>
      </c>
      <c r="AY19" s="27">
        <f t="shared" si="19"/>
        <v>22291.666666666668</v>
      </c>
      <c r="AZ19" s="27">
        <f t="shared" si="20"/>
        <v>22033.333333333332</v>
      </c>
      <c r="BA19" s="27">
        <f t="shared" si="20"/>
        <v>22316.666666666668</v>
      </c>
      <c r="BB19" s="27">
        <f t="shared" si="20"/>
        <v>22516.666666666668</v>
      </c>
      <c r="BC19" s="27">
        <f t="shared" si="20"/>
        <v>22250</v>
      </c>
      <c r="BD19" s="27">
        <f t="shared" si="20"/>
        <v>22366.666666666668</v>
      </c>
      <c r="BE19" s="27">
        <f t="shared" si="20"/>
        <v>22320</v>
      </c>
      <c r="BF19" s="27">
        <f t="shared" si="20"/>
        <v>22062.5</v>
      </c>
      <c r="BG19" s="27">
        <f t="shared" si="20"/>
        <v>22491.666666666668</v>
      </c>
      <c r="BH19" s="27">
        <f t="shared" si="20"/>
        <v>22500</v>
      </c>
      <c r="BI19" s="27">
        <f t="shared" si="20"/>
        <v>22610.5</v>
      </c>
      <c r="BJ19" s="27">
        <f t="shared" si="21"/>
        <v>22552.166666666668</v>
      </c>
      <c r="BK19" s="27">
        <f t="shared" si="21"/>
        <v>22530.833333333332</v>
      </c>
      <c r="BL19" s="27">
        <f t="shared" si="21"/>
        <v>22435</v>
      </c>
      <c r="BM19" s="27">
        <f t="shared" si="21"/>
        <v>22686.666666666668</v>
      </c>
      <c r="BN19" s="27">
        <f t="shared" si="21"/>
        <v>22986.666666666668</v>
      </c>
      <c r="BO19" s="27">
        <f t="shared" si="21"/>
        <v>22608.333333333332</v>
      </c>
      <c r="BP19" s="27">
        <f t="shared" si="21"/>
        <v>22852.166666666668</v>
      </c>
      <c r="BQ19" s="27">
        <f t="shared" si="21"/>
        <v>22981.333333333332</v>
      </c>
      <c r="BR19" s="27">
        <f t="shared" si="21"/>
        <v>23162.5</v>
      </c>
      <c r="BS19" s="27">
        <f t="shared" si="21"/>
        <v>23066</v>
      </c>
      <c r="BT19" s="27">
        <f t="shared" si="22"/>
        <v>23487.599999999999</v>
      </c>
      <c r="BU19" s="27">
        <f t="shared" si="22"/>
        <v>23658.333333333332</v>
      </c>
      <c r="BV19" s="27">
        <f t="shared" si="22"/>
        <v>23666.666666666668</v>
      </c>
      <c r="BW19" s="27">
        <f t="shared" si="22"/>
        <v>19850</v>
      </c>
      <c r="BX19" s="27">
        <f t="shared" si="22"/>
        <v>21775</v>
      </c>
      <c r="BY19" s="27">
        <f t="shared" si="22"/>
        <v>22350</v>
      </c>
      <c r="BZ19" s="27">
        <f t="shared" si="22"/>
        <v>22406.666666666668</v>
      </c>
      <c r="CA19" s="27">
        <f t="shared" si="22"/>
        <v>22258.333333333332</v>
      </c>
      <c r="CB19" s="27">
        <f t="shared" si="22"/>
        <v>22493.333333333332</v>
      </c>
      <c r="CC19" s="27">
        <f t="shared" si="22"/>
        <v>22691.666666666668</v>
      </c>
      <c r="CD19" s="27">
        <f t="shared" si="23"/>
        <v>22791.666666666668</v>
      </c>
      <c r="CE19" s="27">
        <f t="shared" si="23"/>
        <v>22873.333333333332</v>
      </c>
      <c r="CF19" s="27">
        <f t="shared" si="23"/>
        <v>22908.333333333332</v>
      </c>
      <c r="CG19" s="27">
        <f t="shared" si="23"/>
        <v>22925</v>
      </c>
      <c r="CH19" s="27">
        <f t="shared" si="23"/>
        <v>22950</v>
      </c>
      <c r="CI19" s="27">
        <f t="shared" si="23"/>
        <v>22950</v>
      </c>
      <c r="CJ19" s="27">
        <f t="shared" si="23"/>
        <v>22983.333333333332</v>
      </c>
      <c r="CK19" s="27">
        <f t="shared" si="23"/>
        <v>22841.666666666668</v>
      </c>
      <c r="CL19" s="27">
        <f t="shared" si="23"/>
        <v>23058.333333333332</v>
      </c>
      <c r="CM19" s="27">
        <f t="shared" si="23"/>
        <v>23216.666666666668</v>
      </c>
      <c r="CN19" s="27">
        <f t="shared" si="24"/>
        <v>23621.666666666668</v>
      </c>
      <c r="CO19" s="27">
        <f t="shared" si="24"/>
        <v>23700</v>
      </c>
      <c r="CP19" s="27">
        <f t="shared" si="24"/>
        <v>24079.333333333332</v>
      </c>
      <c r="CQ19" s="27">
        <f t="shared" si="24"/>
        <v>24116.666666666668</v>
      </c>
      <c r="CR19" s="27">
        <f t="shared" si="24"/>
        <v>24333.333333333332</v>
      </c>
      <c r="CS19" s="27">
        <f t="shared" si="24"/>
        <v>24266.666666666668</v>
      </c>
      <c r="CT19" s="27">
        <f t="shared" si="24"/>
        <v>24283.333333333332</v>
      </c>
      <c r="CU19" s="27">
        <f t="shared" si="24"/>
        <v>24250</v>
      </c>
      <c r="CV19" s="27">
        <f t="shared" si="24"/>
        <v>24300</v>
      </c>
      <c r="CW19" s="27">
        <f t="shared" si="24"/>
        <v>24320</v>
      </c>
      <c r="CX19" s="27">
        <f t="shared" si="24"/>
        <v>24283.333333333332</v>
      </c>
      <c r="CY19" s="27">
        <f t="shared" si="24"/>
        <v>24283.333333333332</v>
      </c>
      <c r="CZ19" s="27">
        <f t="shared" si="24"/>
        <v>24298.333333333332</v>
      </c>
      <c r="DA19" s="27">
        <f t="shared" si="24"/>
        <v>24558.333333333332</v>
      </c>
      <c r="DB19" s="27">
        <f t="shared" si="24"/>
        <v>24583.333333333332</v>
      </c>
      <c r="DC19" s="27">
        <f t="shared" si="24"/>
        <v>24633.333333333332</v>
      </c>
      <c r="DD19" s="27">
        <f t="shared" si="24"/>
        <v>24716.666666666668</v>
      </c>
      <c r="DE19" s="27">
        <f t="shared" si="24"/>
        <v>24738</v>
      </c>
      <c r="DF19" s="27">
        <f t="shared" si="24"/>
        <v>24550</v>
      </c>
      <c r="DG19" s="27">
        <f t="shared" si="24"/>
        <v>24633.333333333332</v>
      </c>
      <c r="DH19" s="27">
        <f t="shared" si="24"/>
        <v>24768.333333333332</v>
      </c>
      <c r="DI19" s="27">
        <f t="shared" si="24"/>
        <v>24925</v>
      </c>
      <c r="DJ19" s="27">
        <f t="shared" si="24"/>
        <v>25066.666666666668</v>
      </c>
      <c r="DK19" s="27">
        <f t="shared" si="24"/>
        <v>25244.333333333332</v>
      </c>
      <c r="DL19" s="27">
        <f t="shared" si="24"/>
        <v>25357</v>
      </c>
      <c r="DM19" s="27">
        <f t="shared" si="24"/>
        <v>25200</v>
      </c>
      <c r="DN19" s="27">
        <f t="shared" si="25"/>
        <v>25067</v>
      </c>
      <c r="DO19" s="27">
        <f t="shared" si="25"/>
        <v>25100</v>
      </c>
      <c r="DP19" s="27">
        <f t="shared" si="25"/>
        <v>25125</v>
      </c>
      <c r="DQ19" s="27">
        <f t="shared" si="25"/>
        <v>25241.666666666668</v>
      </c>
      <c r="DR19" s="27">
        <f t="shared" si="25"/>
        <v>25175</v>
      </c>
      <c r="DS19" s="27">
        <f t="shared" si="25"/>
        <v>25216.666666666668</v>
      </c>
      <c r="DT19" s="27">
        <f t="shared" si="25"/>
        <v>25313.333333333332</v>
      </c>
      <c r="DU19" s="27">
        <f t="shared" si="25"/>
        <v>25208.333333333332</v>
      </c>
      <c r="DV19" s="27">
        <f t="shared" si="25"/>
        <v>25486.666666666668</v>
      </c>
      <c r="DW19" s="27">
        <f t="shared" si="25"/>
        <v>25183.333333333332</v>
      </c>
      <c r="DX19" s="27">
        <f t="shared" si="25"/>
        <v>25191.666666666668</v>
      </c>
      <c r="DY19" s="27">
        <f t="shared" si="25"/>
        <v>25740</v>
      </c>
      <c r="DZ19" s="27">
        <f t="shared" si="25"/>
        <v>25275</v>
      </c>
      <c r="EA19" s="27">
        <f t="shared" si="25"/>
        <v>25350</v>
      </c>
      <c r="EB19" s="27">
        <f t="shared" si="25"/>
        <v>25346.666666666668</v>
      </c>
      <c r="EC19" s="27">
        <f t="shared" si="25"/>
        <v>25500</v>
      </c>
      <c r="ED19" s="27">
        <f t="shared" si="25"/>
        <v>25731.666666666668</v>
      </c>
      <c r="EE19" s="27">
        <f t="shared" si="25"/>
        <v>25325</v>
      </c>
      <c r="EF19" s="27">
        <f t="shared" si="25"/>
        <v>25475</v>
      </c>
      <c r="EG19" s="27">
        <f t="shared" si="25"/>
        <v>25633.333333333332</v>
      </c>
      <c r="EH19" s="27">
        <f t="shared" si="25"/>
        <v>25700</v>
      </c>
      <c r="EI19" s="27">
        <f t="shared" si="25"/>
        <v>25900</v>
      </c>
      <c r="EJ19" s="27">
        <f t="shared" si="25"/>
        <v>25691.666666666668</v>
      </c>
      <c r="EK19" s="27">
        <f t="shared" si="25"/>
        <v>25573.333333333332</v>
      </c>
      <c r="EL19" s="27">
        <f t="shared" si="25"/>
        <v>26000</v>
      </c>
      <c r="EM19" s="27">
        <f t="shared" si="25"/>
        <v>26280</v>
      </c>
      <c r="EN19" s="27">
        <f t="shared" si="25"/>
        <v>26308.333333333332</v>
      </c>
      <c r="EO19" s="27">
        <f t="shared" si="25"/>
        <v>26666.666666666668</v>
      </c>
      <c r="EP19" s="27">
        <f t="shared" si="25"/>
        <v>26780</v>
      </c>
      <c r="EQ19" s="27">
        <f t="shared" si="25"/>
        <v>26091</v>
      </c>
      <c r="ER19" s="27">
        <f t="shared" si="25"/>
        <v>25800</v>
      </c>
      <c r="ES19" s="27">
        <f t="shared" si="25"/>
        <v>25850</v>
      </c>
      <c r="ET19" s="27">
        <f t="shared" si="25"/>
        <v>25893</v>
      </c>
      <c r="EU19" s="27">
        <f t="shared" si="25"/>
        <v>26000</v>
      </c>
      <c r="EV19" s="27">
        <f t="shared" si="25"/>
        <v>26400</v>
      </c>
      <c r="EW19" s="27">
        <f t="shared" si="25"/>
        <v>26400</v>
      </c>
      <c r="EX19" s="27">
        <f t="shared" si="25"/>
        <v>26591</v>
      </c>
      <c r="EY19" s="27">
        <f t="shared" si="25"/>
        <v>26700</v>
      </c>
      <c r="EZ19" s="27">
        <f t="shared" si="25"/>
        <v>26583</v>
      </c>
      <c r="FA19" s="27">
        <f t="shared" si="25"/>
        <v>26658</v>
      </c>
      <c r="FB19" s="27">
        <f t="shared" si="25"/>
        <v>26788</v>
      </c>
      <c r="FC19" s="27">
        <f t="shared" si="25"/>
        <v>26916</v>
      </c>
      <c r="FD19" s="27">
        <f t="shared" si="25"/>
        <v>26941</v>
      </c>
      <c r="FE19" s="27">
        <f>INDEX(Exch_Rate_Data1,MATCH(Exch_Rate!A19,Exch_regions1,0),MATCH(Exch_Rate!FE$1,exch_month4,0))</f>
        <v>26866</v>
      </c>
      <c r="FF19" s="31">
        <f>INDEX(exch_Rate_Data2,MATCH(Exch_Rate!A19,Exch_regions1,0),MATCH(Exch_Rate!FF$1,exch_month5,0))</f>
        <v>26991</v>
      </c>
      <c r="FG19" s="31">
        <f>INDEX(exch_Rate_Data3,MATCH(Exch_Rate!A19,Exch_regions1,0),MATCH(Exch_Rate!FG$1,exch_month6,0))</f>
        <v>27017</v>
      </c>
      <c r="FH19" s="31">
        <f>INDEX(Exchange_rate4,MATCH(Exch_Rate!A19,Exch_regions1,0),MATCH(Exch_Rate!FH$1,exch_month7,0))</f>
        <v>26933.333333333332</v>
      </c>
      <c r="FI19" s="31">
        <f>INDEX(Exchange_rate5,MATCH(Exch_Rate!A19,Exch_regions1,0),MATCH(Exch_Rate!FI$1,exch_month8,0))</f>
        <v>26800</v>
      </c>
      <c r="FJ19" s="31">
        <f>INDEX(Exchange_rate6,MATCH(Exch_Rate!A19,Exch_regions1,0),MATCH(Exch_Rate!FJ$1,exch_month9,0))</f>
        <v>26883</v>
      </c>
      <c r="FK19" s="43">
        <f>INDEX(Exchange_rate7,MATCH(Exch_Rate!A19,Exch_regions1,0),MATCH(Exch_Rate!FK$1,exch_month10,0))</f>
        <v>26983.333333333332</v>
      </c>
      <c r="FL19" s="43">
        <f>INDEX(exchange_rates8,MATCH(Exch_Rate!A19,Exch_regions1,0),MATCH(Exch_Rate!FL$1,exch_month11,0))</f>
        <v>27075</v>
      </c>
      <c r="FM19" s="43">
        <f>INDEX(exchange_rates9,MATCH(Exch_Rate!A19,Exch_regions1,0),MATCH(Exch_Rate!FM$1,exch_month12,0))</f>
        <v>26986.666666666668</v>
      </c>
      <c r="FN19" s="43">
        <f>INDEX(exchange_rates10,MATCH(Exch_Rate!A19,Exch_regions1,0),MATCH(Exch_Rate!FN$1,exch_month13,0))</f>
        <v>27066.666666666668</v>
      </c>
      <c r="FO19" s="43">
        <f>INDEX(exchange_rates11,MATCH(Exch_Rate!A19,Exch_regions1,0),MATCH(Exch_Rate!FO$1,exch_month14,0))</f>
        <v>27204</v>
      </c>
      <c r="FP19" s="43">
        <f>INDEX(exchange_rates12,MATCH(Exch_Rate!A19,Exch_regions1,0),MATCH(Exch_Rate!FP$1,exch_month15,0))</f>
        <v>26873.333333333332</v>
      </c>
      <c r="FQ19" s="43">
        <f>INDEX(exchange_rates13,MATCH(Exch_Rate!A19,Exch_regions1,0),MATCH(Exch_Rate!FQ$1,exch_month16,0))</f>
        <v>26950</v>
      </c>
      <c r="FR19" s="43">
        <f>INDEX(exchange_rates14,MATCH(Exch_Rate!A19,Exch_regions1,0),MATCH(Exch_Rate!FR$1,exch_month17,0))</f>
        <v>26958.333333333332</v>
      </c>
      <c r="FS19" s="43">
        <f>INDEX(exchange_rates15,MATCH(Exch_Rate!A19,Exch_regions1,0),MATCH(Exch_Rate!FS$1,exch_month18,0))</f>
        <v>27020</v>
      </c>
      <c r="FT19" s="43">
        <f>INDEX(exchange_rates16,MATCH(Exch_Rate!A19,Exch_regions1,0),MATCH(Exch_Rate!FT$1,exch_month19,0))</f>
        <v>27200</v>
      </c>
      <c r="FU19" s="43">
        <f>INDEX(exchange_rates17,MATCH(Exch_Rate!A19,Exch_regions1,0),MATCH(Exch_Rate!FU$1,exch_month20,0))</f>
        <v>27300</v>
      </c>
      <c r="FV19" s="43">
        <f>INDEX(exchange_rates18,MATCH(Exch_Rate!A19,Exch_regions1,0),MATCH(Exch_Rate!FV$1,exch_month21,0))</f>
        <v>27333.333333333332</v>
      </c>
      <c r="FW19" s="43">
        <f>INDEX(exchange_rates19,MATCH(Exch_Rate!A19,Exch_regions1,0),MATCH(Exch_Rate!FW$1,exch_month22,0))</f>
        <v>27250</v>
      </c>
    </row>
    <row r="21" spans="1:179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79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L22" s="18"/>
      <c r="M22" s="18"/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W19"/>
  <sheetViews>
    <sheetView workbookViewId="0">
      <pane xSplit="1" ySplit="1" topLeftCell="FG2" activePane="bottomRight" state="frozen"/>
      <selection activeCell="FX6" sqref="FX6"/>
      <selection pane="topRight" activeCell="FX6" sqref="FX6"/>
      <selection pane="bottomLeft" activeCell="FX6" sqref="FX6"/>
      <selection pane="bottomRight" activeCell="FX9" sqref="FX9"/>
    </sheetView>
  </sheetViews>
  <sheetFormatPr defaultColWidth="9.1796875" defaultRowHeight="10.5" x14ac:dyDescent="0.25"/>
  <cols>
    <col min="1" max="1" width="15.81640625" style="9" bestFit="1" customWidth="1"/>
    <col min="2" max="16384" width="9.1796875" style="9"/>
  </cols>
  <sheetData>
    <row r="1" spans="1:179" ht="18.75" customHeight="1" x14ac:dyDescent="0.25">
      <c r="A1" s="29" t="s">
        <v>64</v>
      </c>
      <c r="B1" s="11">
        <v>40544</v>
      </c>
      <c r="C1" s="11">
        <v>40575</v>
      </c>
      <c r="D1" s="11">
        <v>40603</v>
      </c>
      <c r="E1" s="11">
        <v>40634</v>
      </c>
      <c r="F1" s="11">
        <v>40664</v>
      </c>
      <c r="G1" s="11">
        <v>40695</v>
      </c>
      <c r="H1" s="11">
        <v>40725</v>
      </c>
      <c r="I1" s="11">
        <v>40756</v>
      </c>
      <c r="J1" s="11">
        <v>40787</v>
      </c>
      <c r="K1" s="11">
        <v>40817</v>
      </c>
      <c r="L1" s="11">
        <v>40848</v>
      </c>
      <c r="M1" s="11">
        <v>40878</v>
      </c>
      <c r="N1" s="11">
        <v>40909</v>
      </c>
      <c r="O1" s="11">
        <v>40940</v>
      </c>
      <c r="P1" s="11">
        <v>40969</v>
      </c>
      <c r="Q1" s="11">
        <v>41000</v>
      </c>
      <c r="R1" s="11">
        <v>41030</v>
      </c>
      <c r="S1" s="11">
        <v>41061</v>
      </c>
      <c r="T1" s="11">
        <v>41091</v>
      </c>
      <c r="U1" s="11">
        <v>41122</v>
      </c>
      <c r="V1" s="11">
        <v>41153</v>
      </c>
      <c r="W1" s="11">
        <v>41183</v>
      </c>
      <c r="X1" s="11">
        <v>41214</v>
      </c>
      <c r="Y1" s="11">
        <v>41244</v>
      </c>
      <c r="Z1" s="11">
        <v>41275</v>
      </c>
      <c r="AA1" s="11">
        <v>41306</v>
      </c>
      <c r="AB1" s="11">
        <v>41334</v>
      </c>
      <c r="AC1" s="11">
        <v>41365</v>
      </c>
      <c r="AD1" s="11">
        <v>41395</v>
      </c>
      <c r="AE1" s="11">
        <v>41426</v>
      </c>
      <c r="AF1" s="11">
        <v>41456</v>
      </c>
      <c r="AG1" s="11">
        <v>41487</v>
      </c>
      <c r="AH1" s="11">
        <v>41518</v>
      </c>
      <c r="AI1" s="11">
        <v>41548</v>
      </c>
      <c r="AJ1" s="11">
        <v>41579</v>
      </c>
      <c r="AK1" s="11">
        <v>41609</v>
      </c>
      <c r="AL1" s="11">
        <v>41640</v>
      </c>
      <c r="AM1" s="11">
        <v>41671</v>
      </c>
      <c r="AN1" s="11">
        <v>41699</v>
      </c>
      <c r="AO1" s="11">
        <v>41730</v>
      </c>
      <c r="AP1" s="11">
        <v>41760</v>
      </c>
      <c r="AQ1" s="11">
        <v>41791</v>
      </c>
      <c r="AR1" s="11">
        <v>41821</v>
      </c>
      <c r="AS1" s="11">
        <v>41852</v>
      </c>
      <c r="AT1" s="11">
        <v>41883</v>
      </c>
      <c r="AU1" s="11">
        <v>41913</v>
      </c>
      <c r="AV1" s="11">
        <v>41944</v>
      </c>
      <c r="AW1" s="11">
        <v>41974</v>
      </c>
      <c r="AX1" s="11">
        <v>42005</v>
      </c>
      <c r="AY1" s="11">
        <v>42036</v>
      </c>
      <c r="AZ1" s="11">
        <v>42064</v>
      </c>
      <c r="BA1" s="11">
        <v>42095</v>
      </c>
      <c r="BB1" s="11">
        <v>42125</v>
      </c>
      <c r="BC1" s="11">
        <v>42156</v>
      </c>
      <c r="BD1" s="11">
        <v>42186</v>
      </c>
      <c r="BE1" s="11">
        <v>42217</v>
      </c>
      <c r="BF1" s="11">
        <v>42248</v>
      </c>
      <c r="BG1" s="11">
        <v>42278</v>
      </c>
      <c r="BH1" s="11">
        <v>42309</v>
      </c>
      <c r="BI1" s="11">
        <v>42339</v>
      </c>
      <c r="BJ1" s="11">
        <v>42370</v>
      </c>
      <c r="BK1" s="11">
        <v>42401</v>
      </c>
      <c r="BL1" s="11">
        <v>42430</v>
      </c>
      <c r="BM1" s="11">
        <v>42461</v>
      </c>
      <c r="BN1" s="11">
        <v>42491</v>
      </c>
      <c r="BO1" s="11">
        <v>42522</v>
      </c>
      <c r="BP1" s="11">
        <v>42552</v>
      </c>
      <c r="BQ1" s="11">
        <v>42583</v>
      </c>
      <c r="BR1" s="11">
        <v>42614</v>
      </c>
      <c r="BS1" s="11">
        <v>42644</v>
      </c>
      <c r="BT1" s="11">
        <v>42675</v>
      </c>
      <c r="BU1" s="11">
        <v>42705</v>
      </c>
      <c r="BV1" s="11">
        <v>42736</v>
      </c>
      <c r="BW1" s="11">
        <v>42767</v>
      </c>
      <c r="BX1" s="11">
        <v>42795</v>
      </c>
      <c r="BY1" s="11">
        <v>42826</v>
      </c>
      <c r="BZ1" s="11">
        <v>42856</v>
      </c>
      <c r="CA1" s="11">
        <v>42887</v>
      </c>
      <c r="CB1" s="11">
        <v>42917</v>
      </c>
      <c r="CC1" s="11">
        <v>42948</v>
      </c>
      <c r="CD1" s="11">
        <v>42979</v>
      </c>
      <c r="CE1" s="11">
        <v>43009</v>
      </c>
      <c r="CF1" s="11">
        <v>43040</v>
      </c>
      <c r="CG1" s="11">
        <v>43070</v>
      </c>
      <c r="CH1" s="11">
        <v>43101</v>
      </c>
      <c r="CI1" s="11">
        <v>43132</v>
      </c>
      <c r="CJ1" s="11">
        <v>43160</v>
      </c>
      <c r="CK1" s="11">
        <v>43191</v>
      </c>
      <c r="CL1" s="11">
        <v>43221</v>
      </c>
      <c r="CM1" s="11">
        <v>43252</v>
      </c>
      <c r="CN1" s="11">
        <v>43282</v>
      </c>
      <c r="CO1" s="11">
        <v>43313</v>
      </c>
      <c r="CP1" s="11">
        <v>43344</v>
      </c>
      <c r="CQ1" s="11">
        <v>43374</v>
      </c>
      <c r="CR1" s="11">
        <v>43405</v>
      </c>
      <c r="CS1" s="11">
        <v>43435</v>
      </c>
      <c r="CT1" s="11">
        <v>43466</v>
      </c>
      <c r="CU1" s="11">
        <v>43497</v>
      </c>
      <c r="CV1" s="11">
        <v>43525</v>
      </c>
      <c r="CW1" s="11">
        <v>43556</v>
      </c>
      <c r="CX1" s="11">
        <v>43586</v>
      </c>
      <c r="CY1" s="11">
        <v>43617</v>
      </c>
      <c r="CZ1" s="11">
        <v>43647</v>
      </c>
      <c r="DA1" s="11">
        <v>43678</v>
      </c>
      <c r="DB1" s="11">
        <v>43709</v>
      </c>
      <c r="DC1" s="11">
        <v>43739</v>
      </c>
      <c r="DD1" s="11">
        <v>43770</v>
      </c>
      <c r="DE1" s="11">
        <v>43800</v>
      </c>
      <c r="DF1" s="11">
        <v>43831</v>
      </c>
      <c r="DG1" s="11">
        <v>43862</v>
      </c>
      <c r="DH1" s="11">
        <v>43891</v>
      </c>
      <c r="DI1" s="11">
        <v>43922</v>
      </c>
      <c r="DJ1" s="11">
        <v>43952</v>
      </c>
      <c r="DK1" s="11">
        <v>43983</v>
      </c>
      <c r="DL1" s="11">
        <v>44013</v>
      </c>
      <c r="DM1" s="11">
        <v>44044</v>
      </c>
      <c r="DN1" s="11">
        <v>44075</v>
      </c>
      <c r="DO1" s="11">
        <v>44105</v>
      </c>
      <c r="DP1" s="11">
        <v>44136</v>
      </c>
      <c r="DQ1" s="11">
        <v>44166</v>
      </c>
      <c r="DR1" s="11">
        <v>44197</v>
      </c>
      <c r="DS1" s="11">
        <v>44228</v>
      </c>
      <c r="DT1" s="11">
        <v>44256</v>
      </c>
      <c r="DU1" s="11">
        <v>44287</v>
      </c>
      <c r="DV1" s="11">
        <v>44317</v>
      </c>
      <c r="DW1" s="11">
        <v>44348</v>
      </c>
      <c r="DX1" s="11">
        <v>44378</v>
      </c>
      <c r="DY1" s="11">
        <v>44409</v>
      </c>
      <c r="DZ1" s="11">
        <v>44440</v>
      </c>
      <c r="EA1" s="11">
        <v>44470</v>
      </c>
      <c r="EB1" s="11">
        <v>44501</v>
      </c>
      <c r="EC1" s="11">
        <v>44531</v>
      </c>
      <c r="ED1" s="11">
        <v>44562</v>
      </c>
      <c r="EE1" s="11">
        <v>44593</v>
      </c>
      <c r="EF1" s="11">
        <v>44621</v>
      </c>
      <c r="EG1" s="11">
        <v>44652</v>
      </c>
      <c r="EH1" s="11">
        <v>44682</v>
      </c>
      <c r="EI1" s="11">
        <v>44713</v>
      </c>
      <c r="EJ1" s="11">
        <v>44743</v>
      </c>
      <c r="EK1" s="11">
        <v>44774</v>
      </c>
      <c r="EL1" s="11">
        <v>44805</v>
      </c>
      <c r="EM1" s="11">
        <v>44835</v>
      </c>
      <c r="EN1" s="11">
        <v>44866</v>
      </c>
      <c r="EO1" s="11">
        <v>44896</v>
      </c>
      <c r="EP1" s="11">
        <v>44927</v>
      </c>
      <c r="EQ1" s="11">
        <v>44958</v>
      </c>
      <c r="ER1" s="11">
        <v>44986</v>
      </c>
      <c r="ES1" s="11">
        <v>45017</v>
      </c>
      <c r="ET1" s="11">
        <v>45047</v>
      </c>
      <c r="EU1" s="11">
        <v>45078</v>
      </c>
      <c r="EV1" s="11">
        <v>45108</v>
      </c>
      <c r="EW1" s="11">
        <v>45139</v>
      </c>
      <c r="EX1" s="11">
        <v>45170</v>
      </c>
      <c r="EY1" s="11">
        <v>45200</v>
      </c>
      <c r="EZ1" s="11">
        <v>45231</v>
      </c>
      <c r="FA1" s="11">
        <v>45261</v>
      </c>
      <c r="FB1" s="11">
        <v>45292</v>
      </c>
      <c r="FC1" s="11">
        <v>45323</v>
      </c>
      <c r="FD1" s="11">
        <v>45352</v>
      </c>
      <c r="FE1" s="11">
        <v>45383</v>
      </c>
      <c r="FF1" s="11">
        <v>45413</v>
      </c>
      <c r="FG1" s="11">
        <v>45444</v>
      </c>
      <c r="FH1" s="11">
        <v>45474</v>
      </c>
      <c r="FI1" s="11">
        <v>45505</v>
      </c>
      <c r="FJ1" s="11">
        <v>45536</v>
      </c>
      <c r="FK1" s="11">
        <v>45566</v>
      </c>
      <c r="FL1" s="11">
        <v>45597</v>
      </c>
      <c r="FM1" s="11">
        <v>45627</v>
      </c>
      <c r="FN1" s="11">
        <v>45658</v>
      </c>
      <c r="FO1" s="11">
        <v>45689</v>
      </c>
      <c r="FP1" s="11">
        <v>45717</v>
      </c>
      <c r="FQ1" s="11">
        <v>45748</v>
      </c>
      <c r="FR1" s="11">
        <v>45778</v>
      </c>
      <c r="FS1" s="11">
        <v>45809</v>
      </c>
      <c r="FT1" s="11">
        <v>45839</v>
      </c>
      <c r="FU1" s="11">
        <v>45870</v>
      </c>
      <c r="FV1" s="11">
        <v>45901</v>
      </c>
      <c r="FW1" s="11">
        <v>45931</v>
      </c>
    </row>
    <row r="2" spans="1:179" ht="15" customHeight="1" x14ac:dyDescent="0.25">
      <c r="A2" s="28" t="s">
        <v>46</v>
      </c>
      <c r="B2" s="8">
        <v>5625</v>
      </c>
      <c r="C2" s="8">
        <v>5487.5</v>
      </c>
      <c r="D2" s="8">
        <v>5150</v>
      </c>
      <c r="E2" s="8">
        <v>6000</v>
      </c>
      <c r="F2" s="8">
        <v>6125</v>
      </c>
      <c r="G2" s="8">
        <v>5975</v>
      </c>
      <c r="H2" s="8">
        <v>6025</v>
      </c>
      <c r="I2" s="8">
        <v>5837.5</v>
      </c>
      <c r="J2" s="8">
        <v>5850</v>
      </c>
      <c r="K2" s="8">
        <v>5675</v>
      </c>
      <c r="L2" s="8">
        <v>5700</v>
      </c>
      <c r="M2" s="8">
        <v>5687</v>
      </c>
      <c r="N2" s="8">
        <v>5762.5</v>
      </c>
      <c r="O2" s="8">
        <v>6000</v>
      </c>
      <c r="P2" s="8">
        <v>6237.5</v>
      </c>
      <c r="Q2" s="8">
        <v>6500</v>
      </c>
      <c r="R2" s="8">
        <v>6600</v>
      </c>
      <c r="S2" s="8">
        <v>6600</v>
      </c>
      <c r="T2" s="8">
        <v>6537.5</v>
      </c>
      <c r="U2" s="8">
        <v>6487.5</v>
      </c>
      <c r="V2" s="8">
        <v>6287.5</v>
      </c>
      <c r="W2" s="8">
        <v>6275</v>
      </c>
      <c r="X2" s="8">
        <v>6312.5</v>
      </c>
      <c r="Y2" s="8">
        <v>6675</v>
      </c>
      <c r="Z2" s="8">
        <v>6687.5</v>
      </c>
      <c r="AA2" s="8">
        <v>6687.5</v>
      </c>
      <c r="AB2" s="8">
        <v>6850</v>
      </c>
      <c r="AC2" s="8">
        <v>6850</v>
      </c>
      <c r="AD2" s="8">
        <v>7000</v>
      </c>
      <c r="AE2" s="8">
        <v>6625</v>
      </c>
      <c r="AF2" s="8">
        <v>6600</v>
      </c>
      <c r="AG2" s="8">
        <v>6550</v>
      </c>
      <c r="AH2" s="8">
        <v>6460</v>
      </c>
      <c r="AI2" s="8">
        <v>6487.5</v>
      </c>
      <c r="AJ2" s="8">
        <v>6550</v>
      </c>
      <c r="AK2" s="8">
        <v>6610</v>
      </c>
      <c r="AL2" s="8">
        <v>6650</v>
      </c>
      <c r="AM2" s="8">
        <v>7000</v>
      </c>
      <c r="AN2" s="8">
        <v>7000</v>
      </c>
      <c r="AO2" s="8">
        <v>7000</v>
      </c>
      <c r="AP2" s="8">
        <v>7000</v>
      </c>
      <c r="AQ2" s="8">
        <v>7000</v>
      </c>
      <c r="AR2" s="8">
        <v>6750</v>
      </c>
      <c r="AS2" s="8">
        <v>6750</v>
      </c>
      <c r="AT2" s="8">
        <v>6750</v>
      </c>
      <c r="AU2" s="8">
        <v>6875</v>
      </c>
      <c r="AV2" s="8">
        <v>6875</v>
      </c>
      <c r="AW2" s="8">
        <v>6905</v>
      </c>
      <c r="AX2" s="8">
        <v>6900</v>
      </c>
      <c r="AY2" s="8">
        <v>6900</v>
      </c>
      <c r="AZ2" s="8">
        <v>7000</v>
      </c>
      <c r="BA2" s="8">
        <v>7000</v>
      </c>
      <c r="BB2" s="8">
        <v>7250</v>
      </c>
      <c r="BC2" s="8">
        <v>7610</v>
      </c>
      <c r="BD2" s="8">
        <v>7500</v>
      </c>
      <c r="BE2" s="8">
        <v>7610</v>
      </c>
      <c r="BF2" s="8">
        <v>7500</v>
      </c>
      <c r="BG2" s="8">
        <v>7500</v>
      </c>
      <c r="BH2" s="8">
        <v>7500</v>
      </c>
      <c r="BI2" s="8">
        <v>7662.5</v>
      </c>
      <c r="BJ2" s="8">
        <v>6775</v>
      </c>
      <c r="BK2" s="8">
        <v>7350</v>
      </c>
      <c r="BL2" s="8">
        <v>7437.5</v>
      </c>
      <c r="BM2" s="8">
        <v>7400</v>
      </c>
      <c r="BN2" s="8">
        <v>7400</v>
      </c>
      <c r="BO2" s="8">
        <v>7400</v>
      </c>
      <c r="BP2" s="8">
        <v>7550</v>
      </c>
      <c r="BQ2" s="8">
        <v>7500</v>
      </c>
      <c r="BR2" s="8">
        <v>7500</v>
      </c>
      <c r="BS2" s="8">
        <v>7500</v>
      </c>
      <c r="BT2" s="8">
        <v>7500</v>
      </c>
      <c r="BU2" s="8">
        <v>8106.5</v>
      </c>
      <c r="BV2" s="8">
        <v>8312.5</v>
      </c>
      <c r="BW2" s="8">
        <v>7700</v>
      </c>
      <c r="BX2" s="8">
        <v>8000</v>
      </c>
      <c r="BY2" s="8">
        <v>8437.5</v>
      </c>
      <c r="BZ2" s="8">
        <v>8800</v>
      </c>
      <c r="CA2" s="8">
        <v>8950</v>
      </c>
      <c r="CB2" s="8">
        <v>9275</v>
      </c>
      <c r="CC2" s="8">
        <v>9750</v>
      </c>
      <c r="CD2" s="8">
        <v>10000</v>
      </c>
      <c r="CE2" s="8">
        <v>10000</v>
      </c>
      <c r="CF2" s="8">
        <v>10050</v>
      </c>
      <c r="CG2" s="8">
        <v>10000</v>
      </c>
      <c r="CH2" s="8">
        <v>10000</v>
      </c>
      <c r="CI2" s="8">
        <v>10300</v>
      </c>
      <c r="CJ2" s="8">
        <v>10350</v>
      </c>
      <c r="CK2" s="8">
        <v>10350</v>
      </c>
      <c r="CL2" s="8">
        <v>9900</v>
      </c>
      <c r="CM2" s="8">
        <v>9900</v>
      </c>
      <c r="CN2" s="8">
        <v>10100</v>
      </c>
      <c r="CO2" s="8">
        <v>10000</v>
      </c>
      <c r="CP2" s="8">
        <v>10000</v>
      </c>
      <c r="CQ2" s="8">
        <v>10000</v>
      </c>
      <c r="CR2" s="8">
        <v>10000</v>
      </c>
      <c r="CS2" s="8">
        <v>9900</v>
      </c>
      <c r="CT2" s="8">
        <v>10000</v>
      </c>
      <c r="CU2" s="8">
        <v>9800</v>
      </c>
      <c r="CV2" s="8">
        <v>9350</v>
      </c>
      <c r="CW2" s="8">
        <v>8500</v>
      </c>
      <c r="CX2" s="8">
        <v>8325</v>
      </c>
      <c r="CY2" s="8">
        <v>8450</v>
      </c>
      <c r="CZ2" s="8">
        <v>8355</v>
      </c>
      <c r="DA2" s="8">
        <v>8425</v>
      </c>
      <c r="DB2" s="8">
        <v>8400</v>
      </c>
      <c r="DC2" s="8">
        <v>9100</v>
      </c>
      <c r="DD2" s="8">
        <v>8415</v>
      </c>
      <c r="DE2" s="8">
        <v>8587</v>
      </c>
      <c r="DF2" s="14">
        <v>8450</v>
      </c>
      <c r="DG2" s="14">
        <v>8500</v>
      </c>
      <c r="DH2" s="14">
        <v>8435</v>
      </c>
      <c r="DI2" s="14">
        <v>8449</v>
      </c>
      <c r="DJ2" s="31">
        <v>8362.5</v>
      </c>
      <c r="DK2" s="31">
        <v>8496</v>
      </c>
      <c r="DL2" s="31">
        <v>8500</v>
      </c>
      <c r="DM2" s="31">
        <v>8500</v>
      </c>
      <c r="DN2" s="31">
        <v>8500</v>
      </c>
      <c r="DO2" s="31">
        <v>8500</v>
      </c>
      <c r="DP2" s="31">
        <v>8550</v>
      </c>
      <c r="DQ2" s="31">
        <v>8500</v>
      </c>
      <c r="DR2" s="31">
        <v>8533.5</v>
      </c>
      <c r="DS2" s="31">
        <v>8500</v>
      </c>
      <c r="DT2" s="31">
        <v>8500</v>
      </c>
      <c r="DU2" s="31">
        <v>8500</v>
      </c>
      <c r="DV2" s="31">
        <v>8500</v>
      </c>
      <c r="DW2" s="31">
        <v>8450</v>
      </c>
      <c r="DX2" s="31">
        <v>8525</v>
      </c>
      <c r="DY2" s="8">
        <v>8550</v>
      </c>
      <c r="DZ2" s="8">
        <v>8550</v>
      </c>
      <c r="EA2" s="31">
        <v>8550</v>
      </c>
      <c r="EB2" s="31">
        <v>8500</v>
      </c>
      <c r="EC2" s="31">
        <v>8500</v>
      </c>
      <c r="ED2" s="31">
        <v>8510</v>
      </c>
      <c r="EE2" s="31">
        <v>8550</v>
      </c>
      <c r="EF2" s="31">
        <v>8500</v>
      </c>
      <c r="EG2" s="31">
        <v>8500</v>
      </c>
      <c r="EH2" s="31">
        <v>8500</v>
      </c>
      <c r="EI2" s="31">
        <v>8500</v>
      </c>
      <c r="EJ2" s="31">
        <v>8500</v>
      </c>
      <c r="EK2" s="31">
        <v>8500</v>
      </c>
      <c r="EL2" s="31">
        <v>8550</v>
      </c>
      <c r="EM2" s="31">
        <v>8580</v>
      </c>
      <c r="EN2" s="31">
        <v>8550</v>
      </c>
      <c r="EO2" s="31">
        <v>8562.5</v>
      </c>
      <c r="EP2" s="31">
        <v>8550</v>
      </c>
      <c r="EQ2" s="31">
        <v>8558</v>
      </c>
      <c r="ER2" s="31">
        <v>8568</v>
      </c>
      <c r="ES2" s="31">
        <v>8595</v>
      </c>
      <c r="ET2" s="31">
        <v>8650</v>
      </c>
      <c r="EU2" s="31">
        <v>8597</v>
      </c>
      <c r="EV2" s="31">
        <v>8650</v>
      </c>
      <c r="EW2" s="31">
        <v>8637</v>
      </c>
      <c r="EX2" s="31">
        <v>8687</v>
      </c>
      <c r="EY2" s="31">
        <v>8800</v>
      </c>
      <c r="EZ2" s="31">
        <v>8750</v>
      </c>
      <c r="FA2" s="31">
        <v>8700</v>
      </c>
      <c r="FB2" s="31">
        <v>8700</v>
      </c>
      <c r="FC2" s="31">
        <v>8700</v>
      </c>
      <c r="FD2" s="31">
        <v>8918</v>
      </c>
      <c r="FE2" s="31">
        <v>8900</v>
      </c>
      <c r="FF2" s="31">
        <v>8925</v>
      </c>
      <c r="FG2" s="31">
        <v>8850</v>
      </c>
      <c r="FH2" s="31">
        <v>8935</v>
      </c>
      <c r="FI2" s="31">
        <v>9475</v>
      </c>
      <c r="FJ2" s="31">
        <v>9680</v>
      </c>
      <c r="FK2" s="31">
        <v>10187.5</v>
      </c>
      <c r="FL2" s="43">
        <v>10112.5</v>
      </c>
      <c r="FM2" s="43">
        <v>10000</v>
      </c>
      <c r="FN2" s="43">
        <v>10050</v>
      </c>
      <c r="FO2" s="43">
        <v>9974</v>
      </c>
      <c r="FP2" s="43">
        <v>10000</v>
      </c>
      <c r="FQ2" s="43">
        <v>10375</v>
      </c>
      <c r="FR2" s="43">
        <v>10362.5</v>
      </c>
      <c r="FS2" s="43">
        <v>10500</v>
      </c>
      <c r="FT2" s="43">
        <v>10125</v>
      </c>
      <c r="FU2" s="43">
        <v>10000</v>
      </c>
      <c r="FV2" s="43">
        <v>10000</v>
      </c>
      <c r="FW2" s="43">
        <v>10250</v>
      </c>
    </row>
    <row r="3" spans="1:179" ht="15" customHeight="1" x14ac:dyDescent="0.25">
      <c r="A3" s="28" t="s">
        <v>47</v>
      </c>
      <c r="B3" s="8">
        <v>30225</v>
      </c>
      <c r="C3" s="8">
        <v>30011.5</v>
      </c>
      <c r="D3" s="8">
        <v>30537.5</v>
      </c>
      <c r="E3" s="8">
        <v>31300</v>
      </c>
      <c r="F3" s="8">
        <v>32550</v>
      </c>
      <c r="G3" s="8">
        <v>32662.5</v>
      </c>
      <c r="H3" s="8">
        <v>31312.5</v>
      </c>
      <c r="I3" s="8">
        <v>30180</v>
      </c>
      <c r="J3" s="8">
        <v>30000</v>
      </c>
      <c r="K3" s="8">
        <v>28187.5</v>
      </c>
      <c r="L3" s="8">
        <v>25062.5</v>
      </c>
      <c r="M3" s="8">
        <v>25625</v>
      </c>
      <c r="N3" s="8">
        <v>25937.5</v>
      </c>
      <c r="O3" s="8">
        <v>25650</v>
      </c>
      <c r="P3" s="8">
        <v>23975</v>
      </c>
      <c r="Q3" s="8">
        <v>23762.5</v>
      </c>
      <c r="R3" s="8">
        <v>23350</v>
      </c>
      <c r="S3" s="8">
        <v>23475</v>
      </c>
      <c r="T3" s="8">
        <v>22450</v>
      </c>
      <c r="U3" s="8">
        <v>22600</v>
      </c>
      <c r="V3" s="8">
        <v>22269</v>
      </c>
      <c r="W3" s="8">
        <v>22170</v>
      </c>
      <c r="X3" s="8">
        <v>22487.5</v>
      </c>
      <c r="Y3" s="8">
        <v>22550</v>
      </c>
      <c r="Z3" s="8">
        <v>22600</v>
      </c>
      <c r="AA3" s="8">
        <v>21000</v>
      </c>
      <c r="AB3" s="8">
        <v>21275</v>
      </c>
      <c r="AC3" s="8">
        <v>21437.5</v>
      </c>
      <c r="AD3" s="8">
        <v>22000</v>
      </c>
      <c r="AE3" s="8">
        <v>23437.5</v>
      </c>
      <c r="AF3" s="8">
        <v>25250</v>
      </c>
      <c r="AG3" s="8">
        <v>22500</v>
      </c>
      <c r="AH3" s="8">
        <v>20525</v>
      </c>
      <c r="AI3" s="8">
        <v>21000</v>
      </c>
      <c r="AJ3" s="8">
        <v>20412.5</v>
      </c>
      <c r="AK3" s="8">
        <v>20750</v>
      </c>
      <c r="AL3" s="8">
        <v>20425</v>
      </c>
      <c r="AM3" s="8">
        <v>19750</v>
      </c>
      <c r="AN3" s="8">
        <v>20125</v>
      </c>
      <c r="AO3" s="8">
        <v>19875</v>
      </c>
      <c r="AP3" s="8">
        <v>20375</v>
      </c>
      <c r="AQ3" s="8">
        <v>20000</v>
      </c>
      <c r="AR3" s="8">
        <v>20000</v>
      </c>
      <c r="AS3" s="8">
        <v>20125</v>
      </c>
      <c r="AT3" s="8">
        <v>21200</v>
      </c>
      <c r="AU3" s="8">
        <v>21187.5</v>
      </c>
      <c r="AV3" s="8">
        <v>21250</v>
      </c>
      <c r="AW3" s="8">
        <v>21050</v>
      </c>
      <c r="AX3" s="8">
        <v>21550</v>
      </c>
      <c r="AY3" s="8">
        <v>21750</v>
      </c>
      <c r="AZ3" s="8">
        <v>21900</v>
      </c>
      <c r="BA3" s="8">
        <v>22000</v>
      </c>
      <c r="BB3" s="8">
        <v>21666.666666666668</v>
      </c>
      <c r="BC3" s="8">
        <v>21333.333333333332</v>
      </c>
      <c r="BD3" s="8">
        <v>21333.333333333332</v>
      </c>
      <c r="BE3" s="8">
        <v>21066.666666666668</v>
      </c>
      <c r="BF3" s="8">
        <v>21083.333333333332</v>
      </c>
      <c r="BG3" s="8">
        <v>21333.333333333332</v>
      </c>
      <c r="BH3" s="8">
        <v>21958.333333333332</v>
      </c>
      <c r="BI3" s="8">
        <v>22000</v>
      </c>
      <c r="BJ3" s="8">
        <v>22500</v>
      </c>
      <c r="BK3" s="8">
        <v>22766.666666666668</v>
      </c>
      <c r="BL3" s="8">
        <v>22750</v>
      </c>
      <c r="BM3" s="8">
        <v>22500</v>
      </c>
      <c r="BN3" s="8">
        <v>23666.666666666668</v>
      </c>
      <c r="BO3" s="8">
        <v>23000</v>
      </c>
      <c r="BP3" s="8">
        <v>23000</v>
      </c>
      <c r="BQ3" s="8">
        <v>23333.333333333332</v>
      </c>
      <c r="BR3" s="8">
        <v>23333.333333333332</v>
      </c>
      <c r="BS3" s="8">
        <v>24046.666666666668</v>
      </c>
      <c r="BT3" s="8">
        <v>24283.333333333332</v>
      </c>
      <c r="BU3" s="8">
        <v>24333.333333333332</v>
      </c>
      <c r="BV3" s="8">
        <v>25333.333333333332</v>
      </c>
      <c r="BW3" s="8">
        <v>24750</v>
      </c>
      <c r="BX3" s="8">
        <v>24666.666666666668</v>
      </c>
      <c r="BY3" s="8">
        <v>24666.666666666668</v>
      </c>
      <c r="BZ3" s="8">
        <v>24333.333333333332</v>
      </c>
      <c r="CA3" s="8">
        <v>24333.333333333332</v>
      </c>
      <c r="CB3" s="8">
        <v>22533.333333333332</v>
      </c>
      <c r="CC3" s="8">
        <v>23333.333333333332</v>
      </c>
      <c r="CD3" s="8">
        <v>23333.333333333332</v>
      </c>
      <c r="CE3" s="8">
        <v>24400</v>
      </c>
      <c r="CF3" s="8">
        <v>24333.333333333332</v>
      </c>
      <c r="CG3" s="8">
        <v>23750</v>
      </c>
      <c r="CH3" s="8">
        <v>24266.666666666668</v>
      </c>
      <c r="CI3" s="8">
        <v>24666.666666666668</v>
      </c>
      <c r="CJ3" s="8">
        <v>25000</v>
      </c>
      <c r="CK3" s="8">
        <v>24733.333333333332</v>
      </c>
      <c r="CL3" s="8">
        <v>24666.666666666668</v>
      </c>
      <c r="CM3" s="8">
        <v>26500</v>
      </c>
      <c r="CN3" s="8">
        <v>26600</v>
      </c>
      <c r="CO3" s="8">
        <v>26250</v>
      </c>
      <c r="CP3" s="8">
        <v>26000</v>
      </c>
      <c r="CQ3" s="8">
        <v>26000</v>
      </c>
      <c r="CR3" s="8">
        <v>26000</v>
      </c>
      <c r="CS3" s="8">
        <v>26000</v>
      </c>
      <c r="CT3" s="8">
        <v>26416.666666666668</v>
      </c>
      <c r="CU3" s="8">
        <v>26666.666666666668</v>
      </c>
      <c r="CV3" s="8">
        <v>26666.666666666668</v>
      </c>
      <c r="CW3" s="8">
        <v>27000</v>
      </c>
      <c r="CX3" s="8">
        <v>27000</v>
      </c>
      <c r="CY3" s="8">
        <v>27666.666666666668</v>
      </c>
      <c r="CZ3" s="8">
        <v>26666.666666666668</v>
      </c>
      <c r="DA3" s="8">
        <v>27000</v>
      </c>
      <c r="DB3" s="8">
        <v>27166.666666666668</v>
      </c>
      <c r="DC3" s="8">
        <v>27166.666666666668</v>
      </c>
      <c r="DD3" s="8">
        <v>27416.666666666668</v>
      </c>
      <c r="DE3" s="8">
        <v>26500</v>
      </c>
      <c r="DF3" s="8">
        <v>26833.333333333332</v>
      </c>
      <c r="DG3" s="8">
        <v>26833.333333333332</v>
      </c>
      <c r="DH3" s="8">
        <v>26666.666666666668</v>
      </c>
      <c r="DI3" s="8">
        <v>27333.333333333332</v>
      </c>
      <c r="DJ3" s="31">
        <v>27000</v>
      </c>
      <c r="DK3" s="31">
        <v>26866.666666666668</v>
      </c>
      <c r="DL3" s="31">
        <v>26900</v>
      </c>
      <c r="DM3" s="31">
        <v>27000</v>
      </c>
      <c r="DN3" s="31">
        <v>27016.666666666668</v>
      </c>
      <c r="DO3" s="31">
        <v>28425</v>
      </c>
      <c r="DP3" s="31">
        <v>28675</v>
      </c>
      <c r="DQ3" s="31">
        <v>30416.666666666668</v>
      </c>
      <c r="DR3" s="31">
        <v>29083.333333333332</v>
      </c>
      <c r="DS3" s="31">
        <v>30333.333333333332</v>
      </c>
      <c r="DT3" s="31">
        <v>30333.333333333332</v>
      </c>
      <c r="DU3" s="31">
        <v>30000</v>
      </c>
      <c r="DV3" s="31">
        <v>30400</v>
      </c>
      <c r="DW3" s="31">
        <v>30083.333333333332</v>
      </c>
      <c r="DX3" s="31">
        <v>30083.333333333332</v>
      </c>
      <c r="DY3" s="8">
        <v>29666.666666666668</v>
      </c>
      <c r="DZ3" s="8">
        <v>30000</v>
      </c>
      <c r="EA3" s="31">
        <v>30333.333333333332</v>
      </c>
      <c r="EB3" s="31">
        <v>30533.333333333332</v>
      </c>
      <c r="EC3" s="31">
        <v>30666</v>
      </c>
      <c r="ED3" s="31">
        <v>30666.666666666668</v>
      </c>
      <c r="EE3" s="31">
        <v>30333.333333333332</v>
      </c>
      <c r="EF3" s="31">
        <v>30333.333333333332</v>
      </c>
      <c r="EG3" s="31">
        <v>30333.333333333332</v>
      </c>
      <c r="EH3" s="31">
        <v>30333.333333333332</v>
      </c>
      <c r="EI3" s="31">
        <v>30333.333333333332</v>
      </c>
      <c r="EJ3" s="31">
        <v>30333.333333333332</v>
      </c>
      <c r="EK3" s="31">
        <v>30333.333333333332</v>
      </c>
      <c r="EL3" s="31">
        <v>30333.333333333332</v>
      </c>
      <c r="EM3" s="31">
        <v>30333.333333333332</v>
      </c>
      <c r="EN3" s="31">
        <v>30333.333333333332</v>
      </c>
      <c r="EO3" s="31">
        <v>30333.333333333332</v>
      </c>
      <c r="EP3" s="31">
        <v>30333</v>
      </c>
      <c r="EQ3" s="31">
        <v>30333</v>
      </c>
      <c r="ER3" s="31">
        <v>30333</v>
      </c>
      <c r="ES3" s="31">
        <v>30333</v>
      </c>
      <c r="ET3" s="31">
        <v>30333</v>
      </c>
      <c r="EU3" s="31">
        <v>30333</v>
      </c>
      <c r="EV3" s="31">
        <v>30333</v>
      </c>
      <c r="EW3" s="31">
        <v>30333</v>
      </c>
      <c r="EX3" s="31">
        <v>30333</v>
      </c>
      <c r="EY3" s="31">
        <v>30333</v>
      </c>
      <c r="EZ3" s="31">
        <v>30333</v>
      </c>
      <c r="FA3" s="31">
        <v>27000</v>
      </c>
      <c r="FB3" s="31">
        <v>27000</v>
      </c>
      <c r="FC3" s="31">
        <v>27333</v>
      </c>
      <c r="FD3" s="31">
        <v>27333</v>
      </c>
      <c r="FE3" s="31">
        <v>27000</v>
      </c>
      <c r="FF3" s="31">
        <v>27166</v>
      </c>
      <c r="FG3" s="31">
        <v>27333</v>
      </c>
      <c r="FH3" s="31">
        <v>27466.666666666668</v>
      </c>
      <c r="FI3" s="31">
        <v>27666.666666666668</v>
      </c>
      <c r="FJ3" s="31">
        <v>27667</v>
      </c>
      <c r="FK3" s="31">
        <v>27500</v>
      </c>
      <c r="FL3" s="43">
        <v>27666.666666666668</v>
      </c>
      <c r="FM3" s="43">
        <v>27833.333333333332</v>
      </c>
      <c r="FN3" s="43">
        <v>27833.333333333332</v>
      </c>
      <c r="FO3" s="43">
        <v>27833.333333333332</v>
      </c>
      <c r="FP3" s="43">
        <v>28000</v>
      </c>
      <c r="FQ3" s="43">
        <v>28000</v>
      </c>
      <c r="FR3" s="43">
        <v>28000</v>
      </c>
      <c r="FS3" s="43">
        <v>28000</v>
      </c>
      <c r="FT3" s="43">
        <v>29166.666666666668</v>
      </c>
      <c r="FU3" s="43">
        <v>29500</v>
      </c>
      <c r="FV3" s="43">
        <v>29166.666666666668</v>
      </c>
      <c r="FW3" s="43">
        <v>30333.333333333332</v>
      </c>
    </row>
    <row r="4" spans="1:179" ht="15" customHeight="1" x14ac:dyDescent="0.25">
      <c r="A4" s="28" t="s">
        <v>63</v>
      </c>
      <c r="B4" s="8">
        <v>30250</v>
      </c>
      <c r="C4" s="8">
        <v>30000</v>
      </c>
      <c r="D4" s="8">
        <v>30250</v>
      </c>
      <c r="E4" s="8">
        <v>31748.333333333332</v>
      </c>
      <c r="F4" s="8">
        <v>32900.833333333336</v>
      </c>
      <c r="G4" s="8">
        <v>33412.666666666664</v>
      </c>
      <c r="H4" s="8">
        <v>32546.333333333332</v>
      </c>
      <c r="I4" s="8">
        <v>31088.833333333332</v>
      </c>
      <c r="J4" s="8">
        <v>30254.166666666668</v>
      </c>
      <c r="K4" s="8">
        <v>28195</v>
      </c>
      <c r="L4" s="8">
        <v>24445.833333333332</v>
      </c>
      <c r="M4" s="8">
        <v>25185</v>
      </c>
      <c r="N4" s="8">
        <v>25029.166666666668</v>
      </c>
      <c r="O4" s="8">
        <v>24391.666666666668</v>
      </c>
      <c r="P4" s="8">
        <v>22483.333333333332</v>
      </c>
      <c r="Q4" s="8">
        <v>22275</v>
      </c>
      <c r="R4" s="8">
        <v>22193.333333333332</v>
      </c>
      <c r="S4" s="8">
        <v>22391.666666666668</v>
      </c>
      <c r="T4" s="8">
        <v>22348</v>
      </c>
      <c r="U4" s="8">
        <v>22443.833333333332</v>
      </c>
      <c r="V4" s="8">
        <v>22527.166666666668</v>
      </c>
      <c r="W4" s="8">
        <v>22457.666666666668</v>
      </c>
      <c r="X4" s="8">
        <v>22470.833333333332</v>
      </c>
      <c r="Y4" s="8">
        <v>22436.666666666668</v>
      </c>
      <c r="Z4" s="8">
        <v>21275</v>
      </c>
      <c r="AA4" s="8">
        <v>17695</v>
      </c>
      <c r="AB4" s="8">
        <v>15904.166666666666</v>
      </c>
      <c r="AC4" s="8">
        <v>17162.5</v>
      </c>
      <c r="AD4" s="8">
        <v>18241.666666666668</v>
      </c>
      <c r="AE4" s="8">
        <v>18883.333333333332</v>
      </c>
      <c r="AF4" s="8">
        <v>19240</v>
      </c>
      <c r="AG4" s="8">
        <v>19479.166666666668</v>
      </c>
      <c r="AH4" s="8">
        <v>19853.333333333332</v>
      </c>
      <c r="AI4" s="8">
        <v>21000</v>
      </c>
      <c r="AJ4" s="8">
        <v>21035.5</v>
      </c>
      <c r="AK4" s="8">
        <v>20703.333333333332</v>
      </c>
      <c r="AL4" s="8">
        <v>19979.166666666668</v>
      </c>
      <c r="AM4" s="8">
        <v>18691.666666666668</v>
      </c>
      <c r="AN4" s="8">
        <v>18989.333333333332</v>
      </c>
      <c r="AO4" s="8">
        <v>19875</v>
      </c>
      <c r="AP4" s="8">
        <v>20191.666666666668</v>
      </c>
      <c r="AQ4" s="8">
        <v>20350</v>
      </c>
      <c r="AR4" s="8">
        <v>20487.5</v>
      </c>
      <c r="AS4" s="8">
        <v>20587.5</v>
      </c>
      <c r="AT4" s="8">
        <v>20846.666666666668</v>
      </c>
      <c r="AU4" s="8">
        <v>21338.333333333332</v>
      </c>
      <c r="AV4" s="8">
        <v>21342.5</v>
      </c>
      <c r="AW4" s="8">
        <v>21292.666666666668</v>
      </c>
      <c r="AX4" s="8">
        <v>21854.166666666668</v>
      </c>
      <c r="AY4" s="8">
        <v>22291.666666666668</v>
      </c>
      <c r="AZ4" s="8">
        <v>22033.333333333332</v>
      </c>
      <c r="BA4" s="8">
        <v>22316.666666666668</v>
      </c>
      <c r="BB4" s="8">
        <v>22516.666666666668</v>
      </c>
      <c r="BC4" s="8">
        <v>22250</v>
      </c>
      <c r="BD4" s="8">
        <v>22366.666666666668</v>
      </c>
      <c r="BE4" s="8">
        <v>22320</v>
      </c>
      <c r="BF4" s="8">
        <v>22062.5</v>
      </c>
      <c r="BG4" s="8">
        <v>22491.666666666668</v>
      </c>
      <c r="BH4" s="8">
        <v>22500</v>
      </c>
      <c r="BI4" s="8">
        <v>22610.5</v>
      </c>
      <c r="BJ4" s="8">
        <v>22552.166666666668</v>
      </c>
      <c r="BK4" s="8">
        <v>22530.833333333332</v>
      </c>
      <c r="BL4" s="8">
        <v>22435</v>
      </c>
      <c r="BM4" s="8">
        <v>22686.666666666668</v>
      </c>
      <c r="BN4" s="8">
        <v>22986.666666666668</v>
      </c>
      <c r="BO4" s="8">
        <v>22608.333333333332</v>
      </c>
      <c r="BP4" s="8">
        <v>22852.166666666668</v>
      </c>
      <c r="BQ4" s="8">
        <v>22981.333333333332</v>
      </c>
      <c r="BR4" s="8">
        <v>23162.5</v>
      </c>
      <c r="BS4" s="8">
        <v>23066</v>
      </c>
      <c r="BT4" s="8">
        <v>23487.599999999999</v>
      </c>
      <c r="BU4" s="8">
        <v>23658.333333333332</v>
      </c>
      <c r="BV4" s="8">
        <v>23666.666666666668</v>
      </c>
      <c r="BW4" s="8">
        <v>19850</v>
      </c>
      <c r="BX4" s="8">
        <v>21775</v>
      </c>
      <c r="BY4" s="8">
        <v>22350</v>
      </c>
      <c r="BZ4" s="8">
        <v>22406.666666666668</v>
      </c>
      <c r="CA4" s="8">
        <v>22258.333333333332</v>
      </c>
      <c r="CB4" s="8">
        <v>22493.333333333332</v>
      </c>
      <c r="CC4" s="8">
        <v>22691.666666666668</v>
      </c>
      <c r="CD4" s="8">
        <v>22791.666666666668</v>
      </c>
      <c r="CE4" s="8">
        <v>22873.333333333332</v>
      </c>
      <c r="CF4" s="8">
        <v>22908.333333333332</v>
      </c>
      <c r="CG4" s="8">
        <v>22925</v>
      </c>
      <c r="CH4" s="8">
        <v>22950</v>
      </c>
      <c r="CI4" s="8">
        <v>22950</v>
      </c>
      <c r="CJ4" s="8">
        <v>22983.333333333332</v>
      </c>
      <c r="CK4" s="8">
        <v>22841.666666666668</v>
      </c>
      <c r="CL4" s="8">
        <v>23058.333333333332</v>
      </c>
      <c r="CM4" s="8">
        <v>23216.666666666668</v>
      </c>
      <c r="CN4" s="8">
        <v>23621.666666666668</v>
      </c>
      <c r="CO4" s="8">
        <v>23700</v>
      </c>
      <c r="CP4" s="8">
        <v>24079.333333333332</v>
      </c>
      <c r="CQ4" s="8">
        <v>24116.666666666668</v>
      </c>
      <c r="CR4" s="8">
        <v>24333.333333333332</v>
      </c>
      <c r="CS4" s="8">
        <v>24266.666666666668</v>
      </c>
      <c r="CT4" s="8">
        <v>24283.333333333332</v>
      </c>
      <c r="CU4" s="8">
        <v>24250</v>
      </c>
      <c r="CV4" s="8">
        <v>24300</v>
      </c>
      <c r="CW4" s="8">
        <v>24320</v>
      </c>
      <c r="CX4" s="8">
        <v>24283.333333333332</v>
      </c>
      <c r="CY4" s="8">
        <v>24283.333333333332</v>
      </c>
      <c r="CZ4" s="8">
        <v>24298.333333333332</v>
      </c>
      <c r="DA4" s="8">
        <v>24558.333333333332</v>
      </c>
      <c r="DB4" s="8">
        <v>24583.333333333332</v>
      </c>
      <c r="DC4" s="8">
        <v>24633.333333333332</v>
      </c>
      <c r="DD4" s="8">
        <v>24716.666666666668</v>
      </c>
      <c r="DE4" s="8">
        <v>24738</v>
      </c>
      <c r="DF4" s="8">
        <v>24550</v>
      </c>
      <c r="DG4" s="8">
        <v>24633.333333333332</v>
      </c>
      <c r="DH4" s="8">
        <v>24768.333333333332</v>
      </c>
      <c r="DI4" s="8">
        <v>24925</v>
      </c>
      <c r="DJ4" s="31">
        <v>25066.666666666668</v>
      </c>
      <c r="DK4" s="31">
        <v>25244.333333333332</v>
      </c>
      <c r="DL4" s="31">
        <v>25357</v>
      </c>
      <c r="DM4" s="31">
        <v>25200</v>
      </c>
      <c r="DN4" s="31">
        <v>25067</v>
      </c>
      <c r="DO4" s="31">
        <v>25100</v>
      </c>
      <c r="DP4" s="31">
        <v>25125</v>
      </c>
      <c r="DQ4" s="31">
        <v>25241.666666666668</v>
      </c>
      <c r="DR4" s="31">
        <v>25175</v>
      </c>
      <c r="DS4" s="31">
        <v>25216.666666666668</v>
      </c>
      <c r="DT4" s="31">
        <v>25313.333333333332</v>
      </c>
      <c r="DU4" s="31">
        <v>25208.333333333332</v>
      </c>
      <c r="DV4" s="31">
        <v>25486.666666666668</v>
      </c>
      <c r="DW4" s="31">
        <v>25183.333333333332</v>
      </c>
      <c r="DX4" s="31">
        <v>25191.666666666668</v>
      </c>
      <c r="DY4" s="8">
        <v>25740</v>
      </c>
      <c r="DZ4" s="8">
        <v>25275</v>
      </c>
      <c r="EA4" s="31">
        <v>25350</v>
      </c>
      <c r="EB4" s="31">
        <v>25346.666666666668</v>
      </c>
      <c r="EC4" s="31">
        <v>25500</v>
      </c>
      <c r="ED4" s="31">
        <v>25731.666666666668</v>
      </c>
      <c r="EE4" s="31">
        <v>25325</v>
      </c>
      <c r="EF4" s="31">
        <v>25475</v>
      </c>
      <c r="EG4" s="31">
        <v>25633.333333333332</v>
      </c>
      <c r="EH4" s="31">
        <v>25700</v>
      </c>
      <c r="EI4" s="31">
        <v>25900</v>
      </c>
      <c r="EJ4" s="31">
        <v>25691.666666666668</v>
      </c>
      <c r="EK4" s="31">
        <v>25573.333333333332</v>
      </c>
      <c r="EL4" s="31">
        <v>26000</v>
      </c>
      <c r="EM4" s="31">
        <v>26280</v>
      </c>
      <c r="EN4" s="31">
        <v>26308.333333333332</v>
      </c>
      <c r="EO4" s="31">
        <v>26666.666666666668</v>
      </c>
      <c r="EP4" s="31">
        <v>26780</v>
      </c>
      <c r="EQ4" s="31">
        <v>26091</v>
      </c>
      <c r="ER4" s="31">
        <v>25800</v>
      </c>
      <c r="ES4" s="31">
        <v>25850</v>
      </c>
      <c r="ET4" s="31">
        <v>25893</v>
      </c>
      <c r="EU4" s="31">
        <v>26000</v>
      </c>
      <c r="EV4" s="31">
        <v>26400</v>
      </c>
      <c r="EW4" s="31">
        <v>26400</v>
      </c>
      <c r="EX4" s="31">
        <v>26591</v>
      </c>
      <c r="EY4" s="31">
        <v>26700</v>
      </c>
      <c r="EZ4" s="31">
        <v>26583</v>
      </c>
      <c r="FA4" s="31">
        <v>26658</v>
      </c>
      <c r="FB4" s="31">
        <v>26788</v>
      </c>
      <c r="FC4" s="31">
        <v>26916</v>
      </c>
      <c r="FD4" s="31">
        <v>26941</v>
      </c>
      <c r="FE4" s="31">
        <v>26866</v>
      </c>
      <c r="FF4" s="31">
        <v>26991</v>
      </c>
      <c r="FG4" s="31">
        <v>27017</v>
      </c>
      <c r="FH4" s="31">
        <v>26933.333333333332</v>
      </c>
      <c r="FI4" s="31">
        <v>26800</v>
      </c>
      <c r="FJ4" s="31">
        <v>26883</v>
      </c>
      <c r="FK4" s="31">
        <v>26983.333333333332</v>
      </c>
      <c r="FL4" s="43">
        <v>27075</v>
      </c>
      <c r="FM4" s="43">
        <v>26986.666666666668</v>
      </c>
      <c r="FN4" s="43">
        <v>27066.666666666668</v>
      </c>
      <c r="FO4" s="43">
        <v>27204</v>
      </c>
      <c r="FP4" s="43">
        <v>26873.333333333332</v>
      </c>
      <c r="FQ4" s="43">
        <v>26950</v>
      </c>
      <c r="FR4" s="43">
        <v>26958.333333333332</v>
      </c>
      <c r="FS4" s="43">
        <v>27020</v>
      </c>
      <c r="FT4" s="43">
        <v>27200</v>
      </c>
      <c r="FU4" s="43">
        <v>27300</v>
      </c>
      <c r="FV4" s="43">
        <v>27333.333333333332</v>
      </c>
      <c r="FW4" s="43">
        <v>27250</v>
      </c>
    </row>
    <row r="5" spans="1:179" ht="15" customHeight="1" x14ac:dyDescent="0.25">
      <c r="A5" s="28" t="s">
        <v>48</v>
      </c>
      <c r="B5" s="8">
        <v>31000</v>
      </c>
      <c r="C5" s="8">
        <v>31000</v>
      </c>
      <c r="D5" s="8">
        <v>31250</v>
      </c>
      <c r="E5" s="8">
        <v>31950</v>
      </c>
      <c r="F5" s="8">
        <v>32000</v>
      </c>
      <c r="G5" s="8">
        <v>31750</v>
      </c>
      <c r="H5" s="8">
        <v>32000</v>
      </c>
      <c r="I5" s="8">
        <v>31000</v>
      </c>
      <c r="J5" s="8">
        <v>31000</v>
      </c>
      <c r="K5" s="8">
        <v>30000</v>
      </c>
      <c r="L5" s="8">
        <v>29000</v>
      </c>
      <c r="M5" s="8">
        <v>27125</v>
      </c>
      <c r="N5" s="8">
        <v>26500</v>
      </c>
      <c r="O5" s="8">
        <v>25000</v>
      </c>
      <c r="P5" s="8">
        <v>24000</v>
      </c>
      <c r="Q5" s="8">
        <v>23450</v>
      </c>
      <c r="R5" s="8">
        <v>22812.5</v>
      </c>
      <c r="S5" s="8">
        <v>22500</v>
      </c>
      <c r="T5" s="8">
        <v>20375</v>
      </c>
      <c r="U5" s="8">
        <v>20312.5</v>
      </c>
      <c r="V5" s="8">
        <v>20250</v>
      </c>
      <c r="W5" s="8">
        <v>20290</v>
      </c>
      <c r="X5" s="8">
        <v>20725</v>
      </c>
      <c r="Y5" s="8">
        <v>21100</v>
      </c>
      <c r="Z5" s="8">
        <v>21187.5</v>
      </c>
      <c r="AA5" s="8">
        <v>21237.5</v>
      </c>
      <c r="AB5" s="8">
        <v>19687.5</v>
      </c>
      <c r="AC5" s="8">
        <v>20040</v>
      </c>
      <c r="AD5" s="8">
        <v>20250</v>
      </c>
      <c r="AE5" s="8">
        <v>20206.25</v>
      </c>
      <c r="AF5" s="8">
        <v>20190</v>
      </c>
      <c r="AG5" s="8">
        <v>20000</v>
      </c>
      <c r="AH5" s="8">
        <v>19925</v>
      </c>
      <c r="AI5" s="8">
        <v>19843.75</v>
      </c>
      <c r="AJ5" s="8">
        <v>19937.5</v>
      </c>
      <c r="AK5" s="8">
        <v>20075</v>
      </c>
      <c r="AL5" s="8">
        <v>20068.75</v>
      </c>
      <c r="AM5" s="8">
        <v>20093.75</v>
      </c>
      <c r="AN5" s="8">
        <v>20075</v>
      </c>
      <c r="AO5" s="8">
        <v>20087.5</v>
      </c>
      <c r="AP5" s="8">
        <v>20143.75</v>
      </c>
      <c r="AQ5" s="8">
        <v>20187.5</v>
      </c>
      <c r="AR5" s="8">
        <v>20275</v>
      </c>
      <c r="AS5" s="8">
        <v>20250</v>
      </c>
      <c r="AT5" s="8">
        <v>20180</v>
      </c>
      <c r="AU5" s="8">
        <v>20250</v>
      </c>
      <c r="AV5" s="8">
        <v>20250</v>
      </c>
      <c r="AW5" s="8">
        <v>20220</v>
      </c>
      <c r="AX5" s="8">
        <v>20250</v>
      </c>
      <c r="AY5" s="8">
        <v>20287.5</v>
      </c>
      <c r="AZ5" s="8">
        <v>20250</v>
      </c>
      <c r="BA5" s="8">
        <v>20306.25</v>
      </c>
      <c r="BB5" s="8">
        <v>20250</v>
      </c>
      <c r="BC5" s="8">
        <v>20250</v>
      </c>
      <c r="BD5" s="8">
        <v>20250</v>
      </c>
      <c r="BE5" s="8">
        <v>20425</v>
      </c>
      <c r="BF5" s="8">
        <v>20712.5</v>
      </c>
      <c r="BG5" s="8">
        <v>21068.75</v>
      </c>
      <c r="BH5" s="8">
        <v>21593.75</v>
      </c>
      <c r="BI5" s="8">
        <v>21375</v>
      </c>
      <c r="BJ5" s="8">
        <v>21250</v>
      </c>
      <c r="BK5" s="8">
        <v>21450</v>
      </c>
      <c r="BL5" s="8">
        <v>21937.5</v>
      </c>
      <c r="BM5" s="8">
        <v>22156.25</v>
      </c>
      <c r="BN5" s="8">
        <v>22600</v>
      </c>
      <c r="BO5" s="8">
        <v>22500</v>
      </c>
      <c r="BP5" s="8">
        <v>22500</v>
      </c>
      <c r="BQ5" s="8">
        <v>22750</v>
      </c>
      <c r="BR5" s="8">
        <v>23000</v>
      </c>
      <c r="BS5" s="8">
        <v>23400</v>
      </c>
      <c r="BT5" s="8">
        <v>23968.75</v>
      </c>
      <c r="BU5" s="8">
        <v>24375</v>
      </c>
      <c r="BV5" s="8">
        <v>23800</v>
      </c>
      <c r="BW5" s="8">
        <v>24437.5</v>
      </c>
      <c r="BX5" s="8">
        <v>25875</v>
      </c>
      <c r="BY5" s="8">
        <v>26375</v>
      </c>
      <c r="BZ5" s="8">
        <v>26906.25</v>
      </c>
      <c r="CA5" s="8">
        <v>27000</v>
      </c>
      <c r="CB5" s="8">
        <v>27200</v>
      </c>
      <c r="CC5" s="8">
        <v>27500</v>
      </c>
      <c r="CD5" s="8">
        <v>26062.5</v>
      </c>
      <c r="CE5" s="8">
        <v>25250</v>
      </c>
      <c r="CF5" s="8">
        <v>25375</v>
      </c>
      <c r="CG5" s="8">
        <v>26000</v>
      </c>
      <c r="CH5" s="8">
        <v>25850</v>
      </c>
      <c r="CI5" s="8">
        <v>25875</v>
      </c>
      <c r="CJ5" s="8">
        <v>26875</v>
      </c>
      <c r="CK5" s="8">
        <v>27250</v>
      </c>
      <c r="CL5" s="8">
        <v>27250</v>
      </c>
      <c r="CM5" s="8">
        <v>27250</v>
      </c>
      <c r="CN5" s="8">
        <v>28700</v>
      </c>
      <c r="CO5" s="8">
        <v>29375</v>
      </c>
      <c r="CP5" s="8">
        <v>29937.5</v>
      </c>
      <c r="CQ5" s="8">
        <v>30300</v>
      </c>
      <c r="CR5" s="8">
        <v>30812.5</v>
      </c>
      <c r="CS5" s="8">
        <v>31250</v>
      </c>
      <c r="CT5" s="8">
        <v>30625</v>
      </c>
      <c r="CU5" s="8">
        <v>30562.5</v>
      </c>
      <c r="CV5" s="8">
        <v>30250</v>
      </c>
      <c r="CW5" s="8">
        <v>30250</v>
      </c>
      <c r="CX5" s="8">
        <v>30500</v>
      </c>
      <c r="CY5" s="8">
        <v>31000</v>
      </c>
      <c r="CZ5" s="8">
        <v>31300</v>
      </c>
      <c r="DA5" s="8">
        <v>32375</v>
      </c>
      <c r="DB5" s="8">
        <v>32500</v>
      </c>
      <c r="DC5" s="8">
        <v>32500</v>
      </c>
      <c r="DD5" s="8">
        <v>32500</v>
      </c>
      <c r="DE5" s="8">
        <v>32500</v>
      </c>
      <c r="DF5" s="8">
        <v>32500</v>
      </c>
      <c r="DG5" s="8">
        <v>33312.5</v>
      </c>
      <c r="DH5" s="8">
        <v>34312.5</v>
      </c>
      <c r="DI5" s="8">
        <v>35625</v>
      </c>
      <c r="DJ5" s="31">
        <v>35750</v>
      </c>
      <c r="DK5" s="31">
        <v>36350</v>
      </c>
      <c r="DL5" s="31">
        <v>36750</v>
      </c>
      <c r="DM5" s="31">
        <v>36750</v>
      </c>
      <c r="DN5" s="31">
        <v>36937.5</v>
      </c>
      <c r="DO5" s="31">
        <v>38083.25</v>
      </c>
      <c r="DP5" s="31">
        <v>38250</v>
      </c>
      <c r="DQ5" s="31">
        <v>35312.5</v>
      </c>
      <c r="DR5" s="31">
        <v>39250</v>
      </c>
      <c r="DS5" s="31">
        <v>39000</v>
      </c>
      <c r="DT5" s="31">
        <v>39250</v>
      </c>
      <c r="DU5" s="31">
        <v>39500</v>
      </c>
      <c r="DV5" s="31">
        <v>40400</v>
      </c>
      <c r="DW5" s="31">
        <v>40500</v>
      </c>
      <c r="DX5" s="31">
        <v>40875</v>
      </c>
      <c r="DY5" s="8">
        <v>41000</v>
      </c>
      <c r="DZ5" s="8">
        <v>44000</v>
      </c>
      <c r="EA5" s="31">
        <v>44000</v>
      </c>
      <c r="EB5" s="31">
        <v>42000</v>
      </c>
      <c r="EC5" s="31">
        <v>42000</v>
      </c>
      <c r="ED5" s="31">
        <v>42000</v>
      </c>
      <c r="EE5" s="31">
        <v>42000</v>
      </c>
      <c r="EF5" s="31">
        <v>42000</v>
      </c>
      <c r="EG5" s="31">
        <v>42000</v>
      </c>
      <c r="EH5" s="31">
        <v>42000</v>
      </c>
      <c r="EI5" s="31">
        <v>42000</v>
      </c>
      <c r="EJ5" s="31">
        <v>42000</v>
      </c>
      <c r="EK5" s="31">
        <v>42000</v>
      </c>
      <c r="EL5" s="31">
        <v>42000</v>
      </c>
      <c r="EM5" s="31">
        <v>42000</v>
      </c>
      <c r="EN5" s="31">
        <v>42050</v>
      </c>
      <c r="EO5" s="31">
        <v>42000</v>
      </c>
      <c r="EP5" s="31">
        <v>42000</v>
      </c>
      <c r="EQ5" s="31">
        <v>42000</v>
      </c>
      <c r="ER5" s="31">
        <v>42000</v>
      </c>
      <c r="ES5" s="31">
        <v>42000</v>
      </c>
      <c r="ET5" s="31">
        <v>42000</v>
      </c>
      <c r="EU5" s="31">
        <v>42000</v>
      </c>
      <c r="EV5" s="31">
        <v>42000</v>
      </c>
      <c r="EW5" s="31">
        <v>42000</v>
      </c>
      <c r="EX5" s="31">
        <v>42000</v>
      </c>
      <c r="EY5" s="31">
        <v>42000</v>
      </c>
      <c r="EZ5" s="31">
        <v>42000</v>
      </c>
      <c r="FA5" s="31">
        <v>42000</v>
      </c>
      <c r="FB5" s="31">
        <v>42000</v>
      </c>
      <c r="FC5" s="31">
        <v>42000</v>
      </c>
      <c r="FD5" s="31">
        <v>42000</v>
      </c>
      <c r="FE5" s="31">
        <v>42000</v>
      </c>
      <c r="FF5" s="31">
        <v>42000</v>
      </c>
      <c r="FG5" s="31">
        <v>42000</v>
      </c>
      <c r="FH5" s="31">
        <v>42000</v>
      </c>
      <c r="FI5" s="31">
        <v>42000</v>
      </c>
      <c r="FJ5" s="31">
        <v>42000</v>
      </c>
      <c r="FK5" s="31">
        <v>42000</v>
      </c>
      <c r="FL5" s="31">
        <v>42000</v>
      </c>
      <c r="FM5" s="43">
        <v>42000</v>
      </c>
      <c r="FN5" s="43">
        <v>42000</v>
      </c>
      <c r="FO5" s="43">
        <v>42000</v>
      </c>
      <c r="FP5" s="43">
        <v>42000</v>
      </c>
      <c r="FQ5" s="43">
        <v>42000</v>
      </c>
      <c r="FR5" s="43">
        <v>42000</v>
      </c>
      <c r="FS5" s="43">
        <v>42000</v>
      </c>
      <c r="FT5" s="43">
        <v>42000</v>
      </c>
      <c r="FU5" s="43">
        <v>42000</v>
      </c>
      <c r="FV5" s="43">
        <v>42000</v>
      </c>
      <c r="FW5" s="43">
        <v>42000</v>
      </c>
    </row>
    <row r="6" spans="1:179" ht="15" customHeight="1" x14ac:dyDescent="0.25">
      <c r="A6" s="28" t="s">
        <v>49</v>
      </c>
      <c r="B6" s="8">
        <v>30250</v>
      </c>
      <c r="C6" s="8">
        <v>29833.333333333332</v>
      </c>
      <c r="D6" s="8">
        <v>30283.333333333332</v>
      </c>
      <c r="E6" s="8">
        <v>31375</v>
      </c>
      <c r="F6" s="8">
        <v>32191.666666666668</v>
      </c>
      <c r="G6" s="8">
        <v>32541.666666666668</v>
      </c>
      <c r="H6" s="8">
        <v>31383.333333333332</v>
      </c>
      <c r="I6" s="8">
        <v>30220</v>
      </c>
      <c r="J6" s="8">
        <v>30066.666666666668</v>
      </c>
      <c r="K6" s="8">
        <v>28708.333333333332</v>
      </c>
      <c r="L6" s="8">
        <v>24208.333333333332</v>
      </c>
      <c r="M6" s="8">
        <v>25241.666666666668</v>
      </c>
      <c r="N6" s="8">
        <v>24816.666666666668</v>
      </c>
      <c r="O6" s="8">
        <v>24416.666666666668</v>
      </c>
      <c r="P6" s="8">
        <v>22041.666666666668</v>
      </c>
      <c r="Q6" s="8">
        <v>22166.666666666668</v>
      </c>
      <c r="R6" s="8">
        <v>22075</v>
      </c>
      <c r="S6" s="8">
        <v>22233.333333333332</v>
      </c>
      <c r="T6" s="8">
        <v>22250</v>
      </c>
      <c r="U6" s="8">
        <v>22241.666666666668</v>
      </c>
      <c r="V6" s="8">
        <v>22425</v>
      </c>
      <c r="W6" s="8">
        <v>22480</v>
      </c>
      <c r="X6" s="8">
        <v>22483.333333333332</v>
      </c>
      <c r="Y6" s="8">
        <v>22493.333333333332</v>
      </c>
      <c r="Z6" s="8">
        <v>22008.333333333332</v>
      </c>
      <c r="AA6" s="8">
        <v>17750</v>
      </c>
      <c r="AB6" s="8">
        <v>16583.333333333332</v>
      </c>
      <c r="AC6" s="8">
        <v>17416.666666666668</v>
      </c>
      <c r="AD6" s="8">
        <v>17441.666666666668</v>
      </c>
      <c r="AE6" s="8">
        <v>18966.666666666668</v>
      </c>
      <c r="AF6" s="8">
        <v>19153.333333333332</v>
      </c>
      <c r="AG6" s="8">
        <v>19358.333333333332</v>
      </c>
      <c r="AH6" s="8">
        <v>19875</v>
      </c>
      <c r="AI6" s="8">
        <v>21450</v>
      </c>
      <c r="AJ6" s="8">
        <v>21021</v>
      </c>
      <c r="AK6" s="8">
        <v>20516.666666666668</v>
      </c>
      <c r="AL6" s="8">
        <v>19675</v>
      </c>
      <c r="AM6" s="8">
        <v>18533.333333333332</v>
      </c>
      <c r="AN6" s="8">
        <v>19208.333333333332</v>
      </c>
      <c r="AO6" s="8">
        <v>20462.666666666668</v>
      </c>
      <c r="AP6" s="8">
        <v>20371</v>
      </c>
      <c r="AQ6" s="8">
        <v>20573.333333333332</v>
      </c>
      <c r="AR6" s="8">
        <v>20200</v>
      </c>
      <c r="AS6" s="8">
        <v>20366.666666666668</v>
      </c>
      <c r="AT6" s="8">
        <v>21166.666666666668</v>
      </c>
      <c r="AU6" s="8">
        <v>21800</v>
      </c>
      <c r="AV6" s="8">
        <v>21600</v>
      </c>
      <c r="AW6" s="8">
        <v>21606.666666666668</v>
      </c>
      <c r="AX6" s="8">
        <v>21841.666666666668</v>
      </c>
      <c r="AY6" s="8">
        <v>21908.333333333332</v>
      </c>
      <c r="AZ6" s="8">
        <v>21953.333333333332</v>
      </c>
      <c r="BA6" s="8">
        <v>22083.333333333332</v>
      </c>
      <c r="BB6" s="8">
        <v>22200</v>
      </c>
      <c r="BC6" s="8">
        <v>22193.333333333332</v>
      </c>
      <c r="BD6" s="8">
        <v>22166.666666666668</v>
      </c>
      <c r="BE6" s="8">
        <v>22666.666666666668</v>
      </c>
      <c r="BF6" s="8">
        <v>22641.666666666668</v>
      </c>
      <c r="BG6" s="8">
        <v>22775</v>
      </c>
      <c r="BH6" s="8">
        <v>22633.333333333332</v>
      </c>
      <c r="BI6" s="8">
        <v>22658.333333333332</v>
      </c>
      <c r="BJ6" s="8">
        <v>22683.333333333332</v>
      </c>
      <c r="BK6" s="8">
        <v>22540</v>
      </c>
      <c r="BL6" s="8">
        <v>22753.333333333332</v>
      </c>
      <c r="BM6" s="8">
        <v>22875</v>
      </c>
      <c r="BN6" s="8">
        <v>22993.333333333332</v>
      </c>
      <c r="BO6" s="8">
        <v>23058.333333333332</v>
      </c>
      <c r="BP6" s="8">
        <v>22666.666666666668</v>
      </c>
      <c r="BQ6" s="8">
        <v>22760</v>
      </c>
      <c r="BR6" s="8">
        <v>22783.333333333332</v>
      </c>
      <c r="BS6" s="8">
        <v>22875</v>
      </c>
      <c r="BT6" s="8">
        <v>23116.666666666668</v>
      </c>
      <c r="BU6" s="8">
        <v>23425</v>
      </c>
      <c r="BV6" s="8">
        <v>23486.666666666668</v>
      </c>
      <c r="BW6" s="8">
        <v>22291.666666666668</v>
      </c>
      <c r="BX6" s="8">
        <v>21975</v>
      </c>
      <c r="BY6" s="8">
        <v>22550</v>
      </c>
      <c r="BZ6" s="8">
        <v>22600</v>
      </c>
      <c r="CA6" s="8">
        <v>22525</v>
      </c>
      <c r="CB6" s="8">
        <v>22760</v>
      </c>
      <c r="CC6" s="8">
        <v>22708.333333333332</v>
      </c>
      <c r="CD6" s="8">
        <v>22725</v>
      </c>
      <c r="CE6" s="8">
        <v>22883.333333333332</v>
      </c>
      <c r="CF6" s="8">
        <v>22950</v>
      </c>
      <c r="CG6" s="8">
        <v>22966.666666666668</v>
      </c>
      <c r="CH6" s="8">
        <v>23326.666666666668</v>
      </c>
      <c r="CI6" s="8">
        <v>22991.666666666668</v>
      </c>
      <c r="CJ6" s="8">
        <v>23316.666666666668</v>
      </c>
      <c r="CK6" s="8">
        <v>23275</v>
      </c>
      <c r="CL6" s="8">
        <v>23108.333333333332</v>
      </c>
      <c r="CM6" s="8">
        <v>23041.666666666668</v>
      </c>
      <c r="CN6" s="8">
        <v>23673.333333333332</v>
      </c>
      <c r="CO6" s="8">
        <v>23916.666666666668</v>
      </c>
      <c r="CP6" s="8">
        <v>23875</v>
      </c>
      <c r="CQ6" s="8">
        <v>24046.666666666668</v>
      </c>
      <c r="CR6" s="8">
        <v>24450</v>
      </c>
      <c r="CS6" s="8">
        <v>24450</v>
      </c>
      <c r="CT6" s="8">
        <v>24533.333333333332</v>
      </c>
      <c r="CU6" s="8">
        <v>24583.333333333332</v>
      </c>
      <c r="CV6" s="8">
        <v>24391.666666666668</v>
      </c>
      <c r="CW6" s="8">
        <v>24380</v>
      </c>
      <c r="CX6" s="8">
        <v>24641.666666666668</v>
      </c>
      <c r="CY6" s="8">
        <v>24666.666666666668</v>
      </c>
      <c r="CZ6" s="8">
        <v>24433.333333333332</v>
      </c>
      <c r="DA6" s="8">
        <v>24350</v>
      </c>
      <c r="DB6" s="8">
        <v>24666.666666666668</v>
      </c>
      <c r="DC6" s="8">
        <v>25250</v>
      </c>
      <c r="DD6" s="8">
        <v>25000</v>
      </c>
      <c r="DE6" s="8">
        <v>25025</v>
      </c>
      <c r="DF6" s="8">
        <v>25016.666666666668</v>
      </c>
      <c r="DG6" s="8">
        <v>24958.333333333332</v>
      </c>
      <c r="DH6" s="8">
        <v>25125</v>
      </c>
      <c r="DI6" s="8">
        <v>25875</v>
      </c>
      <c r="DJ6" s="31">
        <v>25750</v>
      </c>
      <c r="DK6" s="31">
        <v>25540</v>
      </c>
      <c r="DL6" s="31">
        <v>25583.333333333332</v>
      </c>
      <c r="DM6" s="31">
        <v>25233.333333333332</v>
      </c>
      <c r="DN6" s="31">
        <v>25416.666666666668</v>
      </c>
      <c r="DO6" s="31">
        <v>25683.333333333332</v>
      </c>
      <c r="DP6" s="31">
        <v>25733.333333333332</v>
      </c>
      <c r="DQ6" s="31">
        <v>26000</v>
      </c>
      <c r="DR6" s="31">
        <v>25708.333333333332</v>
      </c>
      <c r="DS6" s="31">
        <v>25889</v>
      </c>
      <c r="DT6" s="31">
        <v>25600</v>
      </c>
      <c r="DU6" s="31">
        <v>26000</v>
      </c>
      <c r="DV6" s="31">
        <v>25700</v>
      </c>
      <c r="DW6" s="31">
        <v>25083.333333333332</v>
      </c>
      <c r="DX6" s="31">
        <v>25250</v>
      </c>
      <c r="DY6" s="8">
        <v>25333.333333333332</v>
      </c>
      <c r="DZ6" s="8">
        <v>25958.333333333332</v>
      </c>
      <c r="EA6" s="31">
        <v>26058.333333333332</v>
      </c>
      <c r="EB6" s="31">
        <v>26000</v>
      </c>
      <c r="EC6" s="31">
        <v>26000</v>
      </c>
      <c r="ED6" s="31">
        <v>26000</v>
      </c>
      <c r="EE6" s="31">
        <v>26166.666666666668</v>
      </c>
      <c r="EF6" s="31">
        <v>26000</v>
      </c>
      <c r="EG6" s="31">
        <v>26000</v>
      </c>
      <c r="EH6" s="31">
        <v>26000</v>
      </c>
      <c r="EI6" s="31">
        <v>26250</v>
      </c>
      <c r="EJ6" s="31">
        <v>26000</v>
      </c>
      <c r="EK6" s="31">
        <v>26666.666666666668</v>
      </c>
      <c r="EL6" s="31">
        <v>26333.333333333332</v>
      </c>
      <c r="EM6" s="31">
        <v>26333.333333333332</v>
      </c>
      <c r="EN6" s="31">
        <v>26333.333333333332</v>
      </c>
      <c r="EO6" s="31">
        <v>26333.333333333332</v>
      </c>
      <c r="EP6" s="31">
        <v>26666</v>
      </c>
      <c r="EQ6" s="31">
        <v>26666</v>
      </c>
      <c r="ER6" s="31">
        <v>26666</v>
      </c>
      <c r="ES6" s="31">
        <v>26666</v>
      </c>
      <c r="ET6" s="31">
        <v>26333</v>
      </c>
      <c r="EU6" s="31">
        <v>26333</v>
      </c>
      <c r="EV6" s="31">
        <v>26333</v>
      </c>
      <c r="EW6" s="31">
        <v>26333</v>
      </c>
      <c r="EX6" s="31">
        <v>26333</v>
      </c>
      <c r="EY6" s="31">
        <v>26333</v>
      </c>
      <c r="EZ6" s="31">
        <v>26333</v>
      </c>
      <c r="FA6" s="31">
        <v>26833</v>
      </c>
      <c r="FB6" s="31">
        <v>27333</v>
      </c>
      <c r="FC6" s="31">
        <v>26916</v>
      </c>
      <c r="FD6" s="31">
        <v>27333</v>
      </c>
      <c r="FE6" s="31">
        <v>27200</v>
      </c>
      <c r="FF6" s="31">
        <v>27166</v>
      </c>
      <c r="FG6" s="31">
        <v>27250</v>
      </c>
      <c r="FH6" s="31">
        <v>27200</v>
      </c>
      <c r="FI6" s="31">
        <v>27000</v>
      </c>
      <c r="FJ6" s="31">
        <v>27200</v>
      </c>
      <c r="FK6" s="31">
        <v>27333.333333333332</v>
      </c>
      <c r="FL6" s="43">
        <v>27666.666666666668</v>
      </c>
      <c r="FM6" s="43">
        <v>27666.666666666668</v>
      </c>
      <c r="FN6" s="43">
        <v>27750</v>
      </c>
      <c r="FO6" s="43">
        <v>27970.333333333332</v>
      </c>
      <c r="FP6" s="43">
        <v>28333.333333333332</v>
      </c>
      <c r="FQ6" s="43">
        <v>28666.666666666668</v>
      </c>
      <c r="FR6" s="43">
        <v>29000</v>
      </c>
      <c r="FS6" s="43">
        <v>28566.666666666668</v>
      </c>
      <c r="FT6" s="43">
        <v>28875</v>
      </c>
      <c r="FU6" s="43">
        <v>29333.333333333332</v>
      </c>
      <c r="FV6" s="43">
        <v>29666.666666666668</v>
      </c>
      <c r="FW6" s="43">
        <v>33583.333333333336</v>
      </c>
    </row>
    <row r="7" spans="1:179" ht="15" customHeight="1" x14ac:dyDescent="0.25">
      <c r="A7" s="28" t="s">
        <v>50</v>
      </c>
      <c r="B7" s="8">
        <v>30966.666666666668</v>
      </c>
      <c r="C7" s="8">
        <v>30700</v>
      </c>
      <c r="D7" s="8">
        <v>30716.666666666668</v>
      </c>
      <c r="E7" s="8">
        <v>31166.666666666668</v>
      </c>
      <c r="F7" s="8">
        <v>31606.666666666668</v>
      </c>
      <c r="G7" s="8">
        <v>32075</v>
      </c>
      <c r="H7" s="8">
        <v>31650</v>
      </c>
      <c r="I7" s="8">
        <v>31400</v>
      </c>
      <c r="J7" s="8">
        <v>30958.333333333332</v>
      </c>
      <c r="K7" s="8">
        <v>29583.333333333332</v>
      </c>
      <c r="L7" s="8">
        <v>27216.666666666668</v>
      </c>
      <c r="M7" s="8">
        <v>27025</v>
      </c>
      <c r="N7" s="8">
        <v>26291.666666666668</v>
      </c>
      <c r="O7" s="8">
        <v>24933.333333333332</v>
      </c>
      <c r="P7" s="8">
        <v>23722.333333333332</v>
      </c>
      <c r="Q7" s="8">
        <v>23908.333333333332</v>
      </c>
      <c r="R7" s="8">
        <v>23933.333333333332</v>
      </c>
      <c r="S7" s="8">
        <v>23033.333333333332</v>
      </c>
      <c r="T7" s="8">
        <v>22333.333333333332</v>
      </c>
      <c r="U7" s="8">
        <v>22166.666666666668</v>
      </c>
      <c r="V7" s="8">
        <v>22166.666666666668</v>
      </c>
      <c r="W7" s="8">
        <v>22206.666666666668</v>
      </c>
      <c r="X7" s="8">
        <v>22458.333333333332</v>
      </c>
      <c r="Y7" s="8">
        <v>22506.666666666668</v>
      </c>
      <c r="Z7" s="8">
        <v>21341.666666666668</v>
      </c>
      <c r="AA7" s="8">
        <v>20850</v>
      </c>
      <c r="AB7" s="8">
        <v>20008.333333333332</v>
      </c>
      <c r="AC7" s="8">
        <v>19855.666666666668</v>
      </c>
      <c r="AD7" s="8">
        <v>19958.333333333332</v>
      </c>
      <c r="AE7" s="8">
        <v>20166.666666666668</v>
      </c>
      <c r="AF7" s="8">
        <v>20580</v>
      </c>
      <c r="AG7" s="8">
        <v>20583.333333333332</v>
      </c>
      <c r="AH7" s="8">
        <v>20500</v>
      </c>
      <c r="AI7" s="8">
        <v>20500</v>
      </c>
      <c r="AJ7" s="8">
        <v>20916.666666666668</v>
      </c>
      <c r="AK7" s="8">
        <v>21133.333333333332</v>
      </c>
      <c r="AL7" s="8">
        <v>20833.333333333332</v>
      </c>
      <c r="AM7" s="8">
        <v>20416.666666666668</v>
      </c>
      <c r="AN7" s="8">
        <v>20893.333333333332</v>
      </c>
      <c r="AO7" s="8">
        <v>20466.666666666668</v>
      </c>
      <c r="AP7" s="8">
        <v>20650</v>
      </c>
      <c r="AQ7" s="8">
        <v>21066.666666666668</v>
      </c>
      <c r="AR7" s="8">
        <v>21133.333333333332</v>
      </c>
      <c r="AS7" s="8">
        <v>21000</v>
      </c>
      <c r="AT7" s="8">
        <v>21000</v>
      </c>
      <c r="AU7" s="8">
        <v>20650</v>
      </c>
      <c r="AV7" s="8">
        <v>21566.666666666668</v>
      </c>
      <c r="AW7" s="8">
        <v>21466.666666666668</v>
      </c>
      <c r="AX7" s="8">
        <v>21466.666666666668</v>
      </c>
      <c r="AY7" s="8">
        <v>21466.666666666668</v>
      </c>
      <c r="AZ7" s="8">
        <v>21580</v>
      </c>
      <c r="BA7" s="8">
        <v>21600</v>
      </c>
      <c r="BB7" s="8">
        <v>21975</v>
      </c>
      <c r="BC7" s="8">
        <v>22166.666666666668</v>
      </c>
      <c r="BD7" s="8">
        <v>21933.333333333332</v>
      </c>
      <c r="BE7" s="8">
        <v>21833.333333333332</v>
      </c>
      <c r="BF7" s="8">
        <v>22250</v>
      </c>
      <c r="BG7" s="8">
        <v>22458.333333333332</v>
      </c>
      <c r="BH7" s="8">
        <v>22000</v>
      </c>
      <c r="BI7" s="8">
        <v>23000</v>
      </c>
      <c r="BJ7" s="8">
        <v>23166.666666666668</v>
      </c>
      <c r="BK7" s="8">
        <v>23200</v>
      </c>
      <c r="BL7" s="8">
        <v>23333.333333333332</v>
      </c>
      <c r="BM7" s="8">
        <v>23666.666666666668</v>
      </c>
      <c r="BN7" s="8">
        <v>23966.666666666668</v>
      </c>
      <c r="BO7" s="8">
        <v>24433.333333333332</v>
      </c>
      <c r="BP7" s="8">
        <v>25291.666666666668</v>
      </c>
      <c r="BQ7" s="8">
        <v>24591.666666666668</v>
      </c>
      <c r="BR7" s="8">
        <v>25166.666666666668</v>
      </c>
      <c r="BS7" s="8">
        <v>25500</v>
      </c>
      <c r="BT7" s="8">
        <v>25500</v>
      </c>
      <c r="BU7" s="8">
        <v>25500</v>
      </c>
      <c r="BV7" s="8">
        <v>25833.333333333332</v>
      </c>
      <c r="BW7" s="8">
        <v>25166.666666666668</v>
      </c>
      <c r="BX7" s="8">
        <v>25000</v>
      </c>
      <c r="BY7" s="8">
        <v>25666.666666666668</v>
      </c>
      <c r="BZ7" s="8">
        <v>26666.666666666668</v>
      </c>
      <c r="CA7" s="8">
        <v>26166.666666666668</v>
      </c>
      <c r="CB7" s="8">
        <v>25833.333333333332</v>
      </c>
      <c r="CC7" s="8">
        <v>26000</v>
      </c>
      <c r="CD7" s="8">
        <v>24875</v>
      </c>
      <c r="CE7" s="8">
        <v>24666.666666666668</v>
      </c>
      <c r="CF7" s="8">
        <v>23500</v>
      </c>
      <c r="CG7" s="8">
        <v>23500</v>
      </c>
      <c r="CH7" s="8">
        <v>22500</v>
      </c>
      <c r="CI7" s="8">
        <v>24000</v>
      </c>
      <c r="CJ7" s="8">
        <v>22500</v>
      </c>
      <c r="CK7" s="8">
        <v>22500</v>
      </c>
      <c r="CL7" s="8">
        <v>22500</v>
      </c>
      <c r="CM7" s="8">
        <v>22500</v>
      </c>
      <c r="CN7" s="8">
        <v>23000</v>
      </c>
      <c r="CO7" s="8">
        <v>23000</v>
      </c>
      <c r="CP7" s="8">
        <v>23187.5</v>
      </c>
      <c r="CQ7" s="8">
        <v>23187.5</v>
      </c>
      <c r="CR7" s="8">
        <v>23187.5</v>
      </c>
      <c r="CS7" s="8">
        <v>23000</v>
      </c>
      <c r="CT7" s="8">
        <v>22000</v>
      </c>
      <c r="CU7" s="8">
        <v>22000</v>
      </c>
      <c r="CV7" s="8">
        <v>22000</v>
      </c>
      <c r="CW7" s="8">
        <v>22000</v>
      </c>
      <c r="CX7" s="8">
        <v>22000</v>
      </c>
      <c r="CY7" s="8">
        <v>22000</v>
      </c>
      <c r="CZ7" s="8">
        <v>22000</v>
      </c>
      <c r="DA7" s="8">
        <v>22000</v>
      </c>
      <c r="DB7" s="8">
        <v>22500</v>
      </c>
      <c r="DC7" s="8">
        <v>22500</v>
      </c>
      <c r="DD7" s="8">
        <v>22500</v>
      </c>
      <c r="DE7" s="8">
        <v>22500</v>
      </c>
      <c r="DF7" s="8">
        <v>22500</v>
      </c>
      <c r="DG7" s="8">
        <v>22500</v>
      </c>
      <c r="DH7" s="8">
        <v>22500</v>
      </c>
      <c r="DI7" s="8">
        <v>22750</v>
      </c>
      <c r="DJ7" s="31">
        <v>22625</v>
      </c>
      <c r="DK7" s="31">
        <v>22500</v>
      </c>
      <c r="DL7" s="31">
        <v>22500</v>
      </c>
      <c r="DM7" s="31">
        <v>22500</v>
      </c>
      <c r="DN7" s="31">
        <v>22500</v>
      </c>
      <c r="DO7" s="31">
        <v>22500</v>
      </c>
      <c r="DP7" s="31">
        <v>22500</v>
      </c>
      <c r="DQ7" s="31">
        <v>22500</v>
      </c>
      <c r="DR7" s="31">
        <v>22750</v>
      </c>
      <c r="DS7" s="31">
        <v>25333.333333333332</v>
      </c>
      <c r="DT7" s="31">
        <v>25866.666666666668</v>
      </c>
      <c r="DU7" s="31">
        <v>26000</v>
      </c>
      <c r="DV7" s="31">
        <v>25866.666666666668</v>
      </c>
      <c r="DW7" s="31">
        <v>25833.333333333332</v>
      </c>
      <c r="DX7" s="31">
        <v>26000</v>
      </c>
      <c r="DY7" s="8">
        <v>26000</v>
      </c>
      <c r="DZ7" s="8">
        <v>26000</v>
      </c>
      <c r="EA7" s="31">
        <v>26000</v>
      </c>
      <c r="EB7" s="31">
        <v>26000</v>
      </c>
      <c r="EC7" s="31">
        <v>26166</v>
      </c>
      <c r="ED7" s="31">
        <v>26000</v>
      </c>
      <c r="EE7" s="31">
        <v>26125</v>
      </c>
      <c r="EF7" s="31">
        <v>26000</v>
      </c>
      <c r="EG7" s="31">
        <v>26000</v>
      </c>
      <c r="EH7" s="31">
        <v>26000</v>
      </c>
      <c r="EI7" s="31">
        <v>26000</v>
      </c>
      <c r="EJ7" s="31">
        <v>26000</v>
      </c>
      <c r="EK7" s="31">
        <v>26000</v>
      </c>
      <c r="EL7" s="31">
        <v>26166.666666666668</v>
      </c>
      <c r="EM7" s="31">
        <v>26166.666666666668</v>
      </c>
      <c r="EN7" s="31">
        <v>26000</v>
      </c>
      <c r="EO7" s="31">
        <v>26000</v>
      </c>
      <c r="EP7" s="31">
        <v>26000</v>
      </c>
      <c r="EQ7" s="31">
        <v>26333</v>
      </c>
      <c r="ER7" s="31">
        <v>26500</v>
      </c>
      <c r="ES7" s="31">
        <v>26166</v>
      </c>
      <c r="ET7" s="31">
        <v>26333</v>
      </c>
      <c r="EU7" s="31">
        <v>26250</v>
      </c>
      <c r="EV7" s="31">
        <v>26000</v>
      </c>
      <c r="EW7" s="31">
        <v>26000</v>
      </c>
      <c r="EX7" s="31">
        <v>26333</v>
      </c>
      <c r="EY7" s="31">
        <v>26333</v>
      </c>
      <c r="EZ7" s="31">
        <v>26000</v>
      </c>
      <c r="FA7" s="31">
        <v>26333</v>
      </c>
      <c r="FB7" s="31">
        <v>26266</v>
      </c>
      <c r="FC7" s="31">
        <v>26000</v>
      </c>
      <c r="FD7" s="31">
        <v>26000</v>
      </c>
      <c r="FE7" s="31">
        <v>26000</v>
      </c>
      <c r="FF7" s="31">
        <v>26000</v>
      </c>
      <c r="FG7" s="31">
        <v>26000</v>
      </c>
      <c r="FH7" s="31">
        <v>26000</v>
      </c>
      <c r="FI7" s="31">
        <v>26000</v>
      </c>
      <c r="FJ7" s="31">
        <v>26000</v>
      </c>
      <c r="FK7" s="31">
        <v>26000</v>
      </c>
      <c r="FL7" s="43">
        <v>26000</v>
      </c>
      <c r="FM7" s="43">
        <v>26000</v>
      </c>
      <c r="FN7" s="43">
        <v>26000</v>
      </c>
      <c r="FO7" s="43">
        <v>26000</v>
      </c>
      <c r="FP7" s="43">
        <v>26000</v>
      </c>
      <c r="FQ7" s="43">
        <v>26000</v>
      </c>
      <c r="FR7" s="43">
        <v>26000</v>
      </c>
      <c r="FS7" s="43">
        <v>26000</v>
      </c>
      <c r="FT7" s="43">
        <v>26000</v>
      </c>
      <c r="FU7" s="43">
        <v>26000</v>
      </c>
      <c r="FV7" s="43">
        <v>26000</v>
      </c>
      <c r="FW7" s="43">
        <v>26000</v>
      </c>
    </row>
    <row r="8" spans="1:179" ht="15" customHeight="1" x14ac:dyDescent="0.25">
      <c r="A8" s="28" t="s">
        <v>51</v>
      </c>
      <c r="B8" s="8">
        <v>30400</v>
      </c>
      <c r="C8" s="8">
        <v>30400</v>
      </c>
      <c r="D8" s="8">
        <v>31600</v>
      </c>
      <c r="E8" s="8">
        <v>31200</v>
      </c>
      <c r="F8" s="8">
        <v>31620</v>
      </c>
      <c r="G8" s="8">
        <v>32450</v>
      </c>
      <c r="H8" s="8">
        <v>31850</v>
      </c>
      <c r="I8" s="8">
        <v>31950</v>
      </c>
      <c r="J8" s="8">
        <v>31000</v>
      </c>
      <c r="K8" s="8">
        <v>30500</v>
      </c>
      <c r="L8" s="8">
        <v>25450</v>
      </c>
      <c r="M8" s="8">
        <v>22800</v>
      </c>
      <c r="N8" s="8">
        <v>23840</v>
      </c>
      <c r="O8" s="8">
        <v>25625</v>
      </c>
      <c r="P8" s="8">
        <v>23465</v>
      </c>
      <c r="Q8" s="8">
        <v>22610</v>
      </c>
      <c r="R8" s="8">
        <v>23000</v>
      </c>
      <c r="S8" s="8">
        <v>22660</v>
      </c>
      <c r="T8" s="8">
        <v>21895</v>
      </c>
      <c r="U8" s="8">
        <v>22030</v>
      </c>
      <c r="V8" s="8">
        <v>22230</v>
      </c>
      <c r="W8" s="8">
        <v>22516</v>
      </c>
      <c r="X8" s="8">
        <v>22148.6</v>
      </c>
      <c r="Y8" s="8">
        <v>22089.599999999999</v>
      </c>
      <c r="Z8" s="8">
        <v>20960</v>
      </c>
      <c r="AA8" s="8">
        <v>19660</v>
      </c>
      <c r="AB8" s="8">
        <v>18212.599999999999</v>
      </c>
      <c r="AC8" s="8">
        <v>17560</v>
      </c>
      <c r="AD8" s="8">
        <v>17800</v>
      </c>
      <c r="AE8" s="8">
        <v>18450</v>
      </c>
      <c r="AF8" s="8">
        <v>18600</v>
      </c>
      <c r="AG8" s="8">
        <v>19050</v>
      </c>
      <c r="AH8" s="8">
        <v>19380</v>
      </c>
      <c r="AI8" s="8">
        <v>20237.599999999999</v>
      </c>
      <c r="AJ8" s="8">
        <v>20650</v>
      </c>
      <c r="AK8" s="8">
        <v>20770</v>
      </c>
      <c r="AL8" s="8">
        <v>20675</v>
      </c>
      <c r="AM8" s="8">
        <v>19440</v>
      </c>
      <c r="AN8" s="8">
        <v>19676</v>
      </c>
      <c r="AO8" s="8">
        <v>20105</v>
      </c>
      <c r="AP8" s="8">
        <v>20437.599999999999</v>
      </c>
      <c r="AQ8" s="8">
        <v>20486</v>
      </c>
      <c r="AR8" s="8">
        <v>20695</v>
      </c>
      <c r="AS8" s="8">
        <v>20195</v>
      </c>
      <c r="AT8" s="8">
        <v>20672</v>
      </c>
      <c r="AU8" s="8">
        <v>21025</v>
      </c>
      <c r="AV8" s="8">
        <v>20975</v>
      </c>
      <c r="AW8" s="8">
        <v>21072</v>
      </c>
      <c r="AX8" s="8">
        <v>21475</v>
      </c>
      <c r="AY8" s="8">
        <v>21800</v>
      </c>
      <c r="AZ8" s="8">
        <v>21900</v>
      </c>
      <c r="BA8" s="8">
        <v>22300</v>
      </c>
      <c r="BB8" s="8">
        <v>22515</v>
      </c>
      <c r="BC8" s="8">
        <v>22748</v>
      </c>
      <c r="BD8" s="8">
        <v>22744</v>
      </c>
      <c r="BE8" s="8">
        <v>22748</v>
      </c>
      <c r="BF8" s="8">
        <v>22910</v>
      </c>
      <c r="BG8" s="8">
        <v>22860</v>
      </c>
      <c r="BH8" s="8">
        <v>22810</v>
      </c>
      <c r="BI8" s="8">
        <v>22725</v>
      </c>
      <c r="BJ8" s="8">
        <v>22570</v>
      </c>
      <c r="BK8" s="8">
        <v>22512</v>
      </c>
      <c r="BL8" s="8">
        <v>22600</v>
      </c>
      <c r="BM8" s="8">
        <v>22690</v>
      </c>
      <c r="BN8" s="8">
        <v>22472</v>
      </c>
      <c r="BO8" s="8">
        <v>22480</v>
      </c>
      <c r="BP8" s="8">
        <v>22480</v>
      </c>
      <c r="BQ8" s="8">
        <v>22452</v>
      </c>
      <c r="BR8" s="8">
        <v>22387.5</v>
      </c>
      <c r="BS8" s="8">
        <v>22950</v>
      </c>
      <c r="BT8" s="8">
        <v>23300</v>
      </c>
      <c r="BU8" s="8">
        <v>23325</v>
      </c>
      <c r="BV8" s="8">
        <v>23435</v>
      </c>
      <c r="BW8" s="8">
        <v>22100</v>
      </c>
      <c r="BX8" s="8">
        <v>22125</v>
      </c>
      <c r="BY8" s="8">
        <v>22125</v>
      </c>
      <c r="BZ8" s="8">
        <v>22257.5</v>
      </c>
      <c r="CA8" s="8">
        <v>22275</v>
      </c>
      <c r="CB8" s="8">
        <v>22325</v>
      </c>
      <c r="CC8" s="8">
        <v>22475</v>
      </c>
      <c r="CD8" s="8">
        <v>22850</v>
      </c>
      <c r="CE8" s="8">
        <v>22910</v>
      </c>
      <c r="CF8" s="8">
        <v>22950</v>
      </c>
      <c r="CG8" s="8">
        <v>23043.75</v>
      </c>
      <c r="CH8" s="8">
        <v>23025</v>
      </c>
      <c r="CI8" s="8">
        <v>23118.75</v>
      </c>
      <c r="CJ8" s="8">
        <v>23018.75</v>
      </c>
      <c r="CK8" s="8">
        <v>23110</v>
      </c>
      <c r="CL8" s="8">
        <v>22943.75</v>
      </c>
      <c r="CM8" s="8">
        <v>22906.25</v>
      </c>
      <c r="CN8" s="8">
        <v>23095</v>
      </c>
      <c r="CO8" s="8">
        <v>23487.5</v>
      </c>
      <c r="CP8" s="8">
        <v>23550</v>
      </c>
      <c r="CQ8" s="8">
        <v>23520</v>
      </c>
      <c r="CR8" s="8">
        <v>23731.25</v>
      </c>
      <c r="CS8" s="8">
        <v>23762.5</v>
      </c>
      <c r="CT8" s="8">
        <v>23737.5</v>
      </c>
      <c r="CU8" s="8">
        <v>23831.25</v>
      </c>
      <c r="CV8" s="8">
        <v>23812.5</v>
      </c>
      <c r="CW8" s="8">
        <v>23950</v>
      </c>
      <c r="CX8" s="8">
        <v>24000</v>
      </c>
      <c r="CY8" s="8">
        <v>24000</v>
      </c>
      <c r="CZ8" s="8">
        <v>24050</v>
      </c>
      <c r="DA8" s="8">
        <v>24062.5</v>
      </c>
      <c r="DB8" s="8">
        <v>24140</v>
      </c>
      <c r="DC8" s="8">
        <v>24281.25</v>
      </c>
      <c r="DD8" s="8">
        <v>24287.5</v>
      </c>
      <c r="DE8" s="8">
        <v>23981</v>
      </c>
      <c r="DF8" s="8">
        <v>23993.75</v>
      </c>
      <c r="DG8" s="8">
        <v>23950</v>
      </c>
      <c r="DH8" s="8">
        <v>24035</v>
      </c>
      <c r="DI8" s="8">
        <v>25200</v>
      </c>
      <c r="DJ8" s="31">
        <v>25856.25</v>
      </c>
      <c r="DK8" s="31">
        <v>25990</v>
      </c>
      <c r="DL8" s="31">
        <v>26081.25</v>
      </c>
      <c r="DM8" s="31">
        <v>26235</v>
      </c>
      <c r="DN8" s="31">
        <v>25781.25</v>
      </c>
      <c r="DO8" s="31">
        <v>25781.25</v>
      </c>
      <c r="DP8" s="31">
        <v>25956.25</v>
      </c>
      <c r="DQ8" s="31">
        <v>25950</v>
      </c>
      <c r="DR8" s="31">
        <v>26300</v>
      </c>
      <c r="DS8" s="31">
        <v>26168.75</v>
      </c>
      <c r="DT8" s="31">
        <v>25775</v>
      </c>
      <c r="DU8" s="31">
        <v>25537.5</v>
      </c>
      <c r="DV8" s="31">
        <v>25390</v>
      </c>
      <c r="DW8" s="31">
        <v>25262.5</v>
      </c>
      <c r="DX8" s="31">
        <v>25262.5</v>
      </c>
      <c r="DY8" s="8">
        <v>25405</v>
      </c>
      <c r="DZ8" s="8">
        <v>25906.25</v>
      </c>
      <c r="EA8" s="31">
        <v>25848</v>
      </c>
      <c r="EB8" s="31">
        <v>25960</v>
      </c>
      <c r="EC8" s="31">
        <v>26012</v>
      </c>
      <c r="ED8" s="31">
        <v>25950</v>
      </c>
      <c r="EE8" s="31">
        <v>26250</v>
      </c>
      <c r="EF8" s="31">
        <v>26250</v>
      </c>
      <c r="EG8" s="31">
        <v>26312.5</v>
      </c>
      <c r="EH8" s="31">
        <v>26800</v>
      </c>
      <c r="EI8" s="31">
        <v>27000</v>
      </c>
      <c r="EJ8" s="31">
        <v>27000</v>
      </c>
      <c r="EK8" s="31">
        <v>26750</v>
      </c>
      <c r="EL8" s="31">
        <v>26937.5</v>
      </c>
      <c r="EM8" s="31">
        <v>27000</v>
      </c>
      <c r="EN8" s="31">
        <v>27000</v>
      </c>
      <c r="EO8" s="31">
        <v>27025</v>
      </c>
      <c r="EP8" s="31">
        <v>27400</v>
      </c>
      <c r="EQ8" s="31">
        <v>27750</v>
      </c>
      <c r="ER8" s="31">
        <v>27750</v>
      </c>
      <c r="ES8" s="31">
        <v>28166</v>
      </c>
      <c r="ET8" s="31">
        <v>28350</v>
      </c>
      <c r="EU8" s="31">
        <v>28375</v>
      </c>
      <c r="EV8" s="31">
        <v>29000</v>
      </c>
      <c r="EW8" s="31">
        <v>29062</v>
      </c>
      <c r="EX8" s="31">
        <v>29250</v>
      </c>
      <c r="EY8" s="31">
        <v>29650</v>
      </c>
      <c r="EZ8" s="31">
        <v>29562</v>
      </c>
      <c r="FA8" s="31">
        <v>29812</v>
      </c>
      <c r="FB8" s="31">
        <v>30125</v>
      </c>
      <c r="FC8" s="31">
        <v>30000</v>
      </c>
      <c r="FD8" s="31">
        <v>29812</v>
      </c>
      <c r="FE8" s="31">
        <v>26900</v>
      </c>
      <c r="FF8" s="31">
        <v>29562</v>
      </c>
      <c r="FG8" s="31">
        <v>29438</v>
      </c>
      <c r="FH8" s="31">
        <v>29250</v>
      </c>
      <c r="FI8" s="31">
        <v>29187.5</v>
      </c>
      <c r="FJ8" s="31">
        <v>29300</v>
      </c>
      <c r="FK8" s="31">
        <v>28875</v>
      </c>
      <c r="FL8" s="43">
        <v>28666.666666666668</v>
      </c>
      <c r="FM8" s="43">
        <v>28945</v>
      </c>
      <c r="FN8" s="43">
        <v>28666.666666666668</v>
      </c>
      <c r="FO8" s="43">
        <v>28925</v>
      </c>
      <c r="FP8" s="43">
        <v>28650</v>
      </c>
      <c r="FQ8" s="43">
        <v>29000</v>
      </c>
      <c r="FR8" s="43">
        <v>29000</v>
      </c>
      <c r="FS8" s="43">
        <v>29325</v>
      </c>
      <c r="FT8" s="43">
        <v>29562.5</v>
      </c>
      <c r="FU8" s="43">
        <v>29562.5</v>
      </c>
      <c r="FV8" s="43">
        <v>29650</v>
      </c>
      <c r="FW8" s="43">
        <v>29437.5</v>
      </c>
    </row>
    <row r="9" spans="1:179" ht="15" customHeight="1" x14ac:dyDescent="0.25">
      <c r="A9" s="28" t="s">
        <v>52</v>
      </c>
      <c r="B9" s="8">
        <v>31100</v>
      </c>
      <c r="C9" s="8">
        <v>32000</v>
      </c>
      <c r="D9" s="8">
        <v>31525</v>
      </c>
      <c r="E9" s="8">
        <v>32825</v>
      </c>
      <c r="F9" s="8">
        <v>33760</v>
      </c>
      <c r="G9" s="8">
        <v>33575</v>
      </c>
      <c r="H9" s="8">
        <v>31875</v>
      </c>
      <c r="I9" s="8">
        <v>32080</v>
      </c>
      <c r="J9" s="8">
        <v>29400</v>
      </c>
      <c r="K9" s="8">
        <v>30800</v>
      </c>
      <c r="L9" s="8">
        <v>28825</v>
      </c>
      <c r="M9" s="8">
        <v>27000</v>
      </c>
      <c r="N9" s="8">
        <v>27120</v>
      </c>
      <c r="O9" s="8">
        <v>25625</v>
      </c>
      <c r="P9" s="8">
        <v>23163</v>
      </c>
      <c r="Q9" s="8">
        <v>24200</v>
      </c>
      <c r="R9" s="8">
        <v>23900</v>
      </c>
      <c r="S9" s="8">
        <v>23150</v>
      </c>
      <c r="T9" s="8">
        <v>23300</v>
      </c>
      <c r="U9" s="8">
        <v>22725</v>
      </c>
      <c r="V9" s="8">
        <v>22775</v>
      </c>
      <c r="W9" s="8">
        <v>22820</v>
      </c>
      <c r="X9" s="8">
        <v>23000</v>
      </c>
      <c r="Y9" s="8">
        <v>23000</v>
      </c>
      <c r="Z9" s="8">
        <v>22750</v>
      </c>
      <c r="AA9" s="8">
        <v>22675</v>
      </c>
      <c r="AB9" s="8">
        <v>22050</v>
      </c>
      <c r="AC9" s="8">
        <v>22540</v>
      </c>
      <c r="AD9" s="8">
        <v>22675</v>
      </c>
      <c r="AE9" s="8">
        <v>23800</v>
      </c>
      <c r="AF9" s="8">
        <v>25740</v>
      </c>
      <c r="AG9" s="8">
        <v>20075</v>
      </c>
      <c r="AH9" s="8">
        <v>20540</v>
      </c>
      <c r="AI9" s="8">
        <v>21700</v>
      </c>
      <c r="AJ9" s="8">
        <v>21600</v>
      </c>
      <c r="AK9" s="8">
        <v>20720</v>
      </c>
      <c r="AL9" s="8">
        <v>21238</v>
      </c>
      <c r="AM9" s="8">
        <v>21375</v>
      </c>
      <c r="AN9" s="8">
        <v>21060</v>
      </c>
      <c r="AO9" s="8">
        <v>21450</v>
      </c>
      <c r="AP9" s="8">
        <v>21600</v>
      </c>
      <c r="AQ9" s="8">
        <v>21380</v>
      </c>
      <c r="AR9" s="8">
        <v>21200</v>
      </c>
      <c r="AS9" s="8">
        <v>21250</v>
      </c>
      <c r="AT9" s="8">
        <v>21960</v>
      </c>
      <c r="AU9" s="8">
        <v>21850</v>
      </c>
      <c r="AV9" s="8">
        <v>21625</v>
      </c>
      <c r="AW9" s="8">
        <v>21660</v>
      </c>
      <c r="AX9" s="8">
        <v>21875</v>
      </c>
      <c r="AY9" s="8">
        <v>21675</v>
      </c>
      <c r="AZ9" s="8">
        <v>22180</v>
      </c>
      <c r="BA9" s="8">
        <v>22037.5</v>
      </c>
      <c r="BB9" s="8">
        <v>22212.5</v>
      </c>
      <c r="BC9" s="8">
        <v>22460</v>
      </c>
      <c r="BD9" s="8">
        <v>22262.5</v>
      </c>
      <c r="BE9" s="8">
        <v>22310</v>
      </c>
      <c r="BF9" s="8">
        <v>22462.5</v>
      </c>
      <c r="BG9" s="8">
        <v>23175</v>
      </c>
      <c r="BH9" s="8">
        <v>23162.5</v>
      </c>
      <c r="BI9" s="8">
        <v>23025</v>
      </c>
      <c r="BJ9" s="8">
        <v>23312.5</v>
      </c>
      <c r="BK9" s="8">
        <v>23410</v>
      </c>
      <c r="BL9" s="8">
        <v>23562.5</v>
      </c>
      <c r="BM9" s="8">
        <v>24100</v>
      </c>
      <c r="BN9" s="8">
        <v>26025</v>
      </c>
      <c r="BO9" s="8">
        <v>23194</v>
      </c>
      <c r="BP9" s="8">
        <v>25200</v>
      </c>
      <c r="BQ9" s="8">
        <v>25250</v>
      </c>
      <c r="BR9" s="8">
        <v>25425</v>
      </c>
      <c r="BS9" s="8">
        <v>27310</v>
      </c>
      <c r="BT9" s="8">
        <v>27312.5</v>
      </c>
      <c r="BU9" s="8">
        <v>26812.5</v>
      </c>
      <c r="BV9" s="8">
        <v>27400</v>
      </c>
      <c r="BW9" s="8">
        <v>26675</v>
      </c>
      <c r="BX9" s="8">
        <v>27325</v>
      </c>
      <c r="BY9" s="8">
        <v>27837.5</v>
      </c>
      <c r="BZ9" s="8">
        <v>28420</v>
      </c>
      <c r="CA9" s="8">
        <v>28300</v>
      </c>
      <c r="CB9" s="8">
        <v>22062.5</v>
      </c>
      <c r="CC9" s="8">
        <v>23000</v>
      </c>
      <c r="CD9" s="8">
        <v>22000</v>
      </c>
      <c r="CE9" s="8">
        <v>22000</v>
      </c>
      <c r="CF9" s="8">
        <v>22000</v>
      </c>
      <c r="CG9" s="8">
        <v>22250</v>
      </c>
      <c r="CH9" s="8">
        <v>21000</v>
      </c>
      <c r="CI9" s="8">
        <v>22000</v>
      </c>
      <c r="CJ9" s="30">
        <v>23375</v>
      </c>
      <c r="CK9" s="30">
        <v>23200</v>
      </c>
      <c r="CL9" s="8">
        <v>23350</v>
      </c>
      <c r="CM9" s="8">
        <v>23400</v>
      </c>
      <c r="CN9" s="8">
        <v>23740</v>
      </c>
      <c r="CO9" s="8">
        <v>23675</v>
      </c>
      <c r="CP9" s="8">
        <v>24075</v>
      </c>
      <c r="CQ9" s="8">
        <v>24140</v>
      </c>
      <c r="CR9" s="8">
        <v>24300</v>
      </c>
      <c r="CS9" s="8">
        <v>24300</v>
      </c>
      <c r="CT9" s="8">
        <v>24375</v>
      </c>
      <c r="CU9" s="8">
        <v>24500</v>
      </c>
      <c r="CV9" s="8">
        <v>24400</v>
      </c>
      <c r="CW9" s="8">
        <v>24460</v>
      </c>
      <c r="CX9" s="8">
        <v>24450</v>
      </c>
      <c r="CY9" s="8">
        <v>24475</v>
      </c>
      <c r="CZ9" s="8">
        <v>24760</v>
      </c>
      <c r="DA9" s="8">
        <v>25050</v>
      </c>
      <c r="DB9" s="8">
        <v>25100</v>
      </c>
      <c r="DC9" s="8">
        <v>25275</v>
      </c>
      <c r="DD9" s="8">
        <v>25400</v>
      </c>
      <c r="DE9" s="8">
        <v>25340</v>
      </c>
      <c r="DF9" s="8">
        <v>25275</v>
      </c>
      <c r="DG9" s="8">
        <v>25275</v>
      </c>
      <c r="DH9" s="8">
        <v>25360</v>
      </c>
      <c r="DI9" s="8">
        <v>25475</v>
      </c>
      <c r="DJ9" s="32">
        <v>25600</v>
      </c>
      <c r="DK9" s="32">
        <v>25620</v>
      </c>
      <c r="DL9" s="32">
        <v>25687</v>
      </c>
      <c r="DM9" s="32">
        <v>25600</v>
      </c>
      <c r="DN9" s="32">
        <v>25562</v>
      </c>
      <c r="DO9" s="32">
        <v>25600</v>
      </c>
      <c r="DP9" s="32">
        <v>25550</v>
      </c>
      <c r="DQ9" s="32">
        <v>25675</v>
      </c>
      <c r="DR9" s="32">
        <v>25600</v>
      </c>
      <c r="DS9" s="31">
        <v>25625</v>
      </c>
      <c r="DT9" s="31">
        <v>25740</v>
      </c>
      <c r="DU9" s="31">
        <v>25500</v>
      </c>
      <c r="DV9" s="31">
        <v>26000</v>
      </c>
      <c r="DW9" s="31">
        <v>25550</v>
      </c>
      <c r="DX9" s="31">
        <v>25600</v>
      </c>
      <c r="DY9" s="14">
        <v>25600</v>
      </c>
      <c r="DZ9" s="14">
        <v>25400</v>
      </c>
      <c r="EA9" s="31">
        <v>25500</v>
      </c>
      <c r="EB9" s="31">
        <v>25560</v>
      </c>
      <c r="EC9" s="31">
        <v>25275</v>
      </c>
      <c r="ED9" s="31">
        <v>25720</v>
      </c>
      <c r="EE9" s="31">
        <v>25550</v>
      </c>
      <c r="EF9" s="31">
        <v>25675</v>
      </c>
      <c r="EG9" s="31">
        <v>26000</v>
      </c>
      <c r="EH9" s="31">
        <v>26000</v>
      </c>
      <c r="EI9" s="31">
        <v>26300</v>
      </c>
      <c r="EJ9" s="31">
        <v>26125</v>
      </c>
      <c r="EK9" s="31">
        <v>25620</v>
      </c>
      <c r="EL9" s="31">
        <v>26000</v>
      </c>
      <c r="EM9" s="31">
        <v>26140</v>
      </c>
      <c r="EN9" s="31">
        <v>26450</v>
      </c>
      <c r="EO9" s="31">
        <v>26650</v>
      </c>
      <c r="EP9" s="31">
        <v>26640</v>
      </c>
      <c r="EQ9" s="31">
        <v>25925</v>
      </c>
      <c r="ER9" s="31">
        <v>25675</v>
      </c>
      <c r="ES9" s="31">
        <v>25600</v>
      </c>
      <c r="ET9" s="31">
        <v>25840</v>
      </c>
      <c r="EU9" s="31">
        <v>26000</v>
      </c>
      <c r="EV9" s="31">
        <v>26000</v>
      </c>
      <c r="EW9" s="31">
        <v>26000</v>
      </c>
      <c r="EX9" s="31">
        <v>26575</v>
      </c>
      <c r="EY9" s="31">
        <v>26720</v>
      </c>
      <c r="EZ9" s="31">
        <v>26150</v>
      </c>
      <c r="FA9" s="31">
        <v>26600</v>
      </c>
      <c r="FB9" s="31">
        <v>26700</v>
      </c>
      <c r="FC9" s="31">
        <v>26900</v>
      </c>
      <c r="FD9" s="31">
        <v>26950</v>
      </c>
      <c r="FE9" s="31">
        <v>26950</v>
      </c>
      <c r="FF9" s="31">
        <v>26950</v>
      </c>
      <c r="FG9" s="31">
        <v>26950</v>
      </c>
      <c r="FH9" s="31">
        <v>26950</v>
      </c>
      <c r="FI9" s="31">
        <v>26950</v>
      </c>
      <c r="FJ9" s="31">
        <v>26950</v>
      </c>
      <c r="FK9" s="31">
        <v>26700</v>
      </c>
      <c r="FL9" s="31">
        <v>26700</v>
      </c>
      <c r="FM9" s="43">
        <v>26700</v>
      </c>
      <c r="FN9" s="43">
        <v>26700</v>
      </c>
      <c r="FO9" s="43">
        <v>26700</v>
      </c>
      <c r="FP9" s="43">
        <v>26700</v>
      </c>
      <c r="FQ9" s="43">
        <v>26700</v>
      </c>
      <c r="FR9" s="43">
        <v>26700</v>
      </c>
      <c r="FS9" s="43">
        <v>26700</v>
      </c>
      <c r="FT9" s="43">
        <v>26700</v>
      </c>
      <c r="FU9" s="43">
        <v>26700</v>
      </c>
      <c r="FV9" s="43">
        <v>26700</v>
      </c>
      <c r="FW9" s="43">
        <v>26700</v>
      </c>
    </row>
    <row r="10" spans="1:179" ht="15" customHeight="1" x14ac:dyDescent="0.25">
      <c r="A10" s="28" t="s">
        <v>53</v>
      </c>
      <c r="B10" s="8">
        <v>30868</v>
      </c>
      <c r="C10" s="8">
        <v>30116</v>
      </c>
      <c r="D10" s="8">
        <v>30392</v>
      </c>
      <c r="E10" s="8">
        <v>31218</v>
      </c>
      <c r="F10" s="8">
        <v>32172</v>
      </c>
      <c r="G10" s="8">
        <v>33435</v>
      </c>
      <c r="H10" s="8">
        <v>32960</v>
      </c>
      <c r="I10" s="8">
        <v>30660</v>
      </c>
      <c r="J10" s="8">
        <v>30255</v>
      </c>
      <c r="K10" s="8">
        <v>29600</v>
      </c>
      <c r="L10" s="8">
        <v>27300</v>
      </c>
      <c r="M10" s="8">
        <v>26575</v>
      </c>
      <c r="N10" s="8">
        <v>24118</v>
      </c>
      <c r="O10" s="8">
        <v>24165</v>
      </c>
      <c r="P10" s="8">
        <v>22580</v>
      </c>
      <c r="Q10" s="8">
        <v>21956</v>
      </c>
      <c r="R10" s="8">
        <v>21935.200000000001</v>
      </c>
      <c r="S10" s="8">
        <v>22160</v>
      </c>
      <c r="T10" s="8">
        <v>22310</v>
      </c>
      <c r="U10" s="8">
        <v>22445</v>
      </c>
      <c r="V10" s="8">
        <v>22365</v>
      </c>
      <c r="W10" s="8">
        <v>22610</v>
      </c>
      <c r="X10" s="8">
        <v>22685</v>
      </c>
      <c r="Y10" s="8">
        <v>22104</v>
      </c>
      <c r="Z10" s="8">
        <v>21372.6</v>
      </c>
      <c r="AA10" s="8">
        <v>17455</v>
      </c>
      <c r="AB10" s="8">
        <v>16465</v>
      </c>
      <c r="AC10" s="8">
        <v>18024</v>
      </c>
      <c r="AD10" s="8">
        <v>18375</v>
      </c>
      <c r="AE10" s="8">
        <v>19195</v>
      </c>
      <c r="AF10" s="8">
        <v>19580</v>
      </c>
      <c r="AG10" s="8">
        <v>19920</v>
      </c>
      <c r="AH10" s="8">
        <v>20624</v>
      </c>
      <c r="AI10" s="8">
        <v>20600</v>
      </c>
      <c r="AJ10" s="8">
        <v>20965</v>
      </c>
      <c r="AK10" s="8">
        <v>20960</v>
      </c>
      <c r="AL10" s="8">
        <v>19910</v>
      </c>
      <c r="AM10" s="8">
        <v>18575</v>
      </c>
      <c r="AN10" s="8">
        <v>19452</v>
      </c>
      <c r="AO10" s="8">
        <v>20465</v>
      </c>
      <c r="AP10" s="8">
        <v>20907.599999999999</v>
      </c>
      <c r="AQ10" s="8">
        <v>20740</v>
      </c>
      <c r="AR10" s="8">
        <v>20730</v>
      </c>
      <c r="AS10" s="8">
        <v>20680</v>
      </c>
      <c r="AT10" s="8">
        <v>20405</v>
      </c>
      <c r="AU10" s="8">
        <v>21245</v>
      </c>
      <c r="AV10" s="8">
        <v>21575</v>
      </c>
      <c r="AW10" s="8">
        <v>21520</v>
      </c>
      <c r="AX10" s="8">
        <v>21942.6</v>
      </c>
      <c r="AY10" s="8">
        <v>22125</v>
      </c>
      <c r="AZ10" s="8">
        <v>22150</v>
      </c>
      <c r="BA10" s="8">
        <v>22150</v>
      </c>
      <c r="BB10" s="8">
        <v>22100</v>
      </c>
      <c r="BC10" s="8">
        <v>22200</v>
      </c>
      <c r="BD10" s="8">
        <v>22200</v>
      </c>
      <c r="BE10" s="8">
        <v>22500</v>
      </c>
      <c r="BF10" s="8">
        <v>22800</v>
      </c>
      <c r="BG10" s="8">
        <v>22500</v>
      </c>
      <c r="BH10" s="8">
        <v>22800</v>
      </c>
      <c r="BI10" s="8">
        <v>22720</v>
      </c>
      <c r="BJ10" s="8">
        <v>22660</v>
      </c>
      <c r="BK10" s="8">
        <v>22400</v>
      </c>
      <c r="BL10" s="8">
        <v>23100</v>
      </c>
      <c r="BM10" s="8">
        <v>23160</v>
      </c>
      <c r="BN10" s="8">
        <v>23000</v>
      </c>
      <c r="BO10" s="8">
        <v>23100</v>
      </c>
      <c r="BP10" s="8">
        <v>23000</v>
      </c>
      <c r="BQ10" s="8">
        <v>23000</v>
      </c>
      <c r="BR10" s="8">
        <v>23100</v>
      </c>
      <c r="BS10" s="8">
        <v>23000</v>
      </c>
      <c r="BT10" s="8">
        <v>23000</v>
      </c>
      <c r="BU10" s="8">
        <v>23200</v>
      </c>
      <c r="BV10" s="8">
        <v>23140</v>
      </c>
      <c r="BW10" s="8">
        <v>22450</v>
      </c>
      <c r="BX10" s="8">
        <v>22300</v>
      </c>
      <c r="BY10" s="8">
        <v>22080</v>
      </c>
      <c r="BZ10" s="8">
        <v>22380</v>
      </c>
      <c r="CA10" s="8">
        <v>22600</v>
      </c>
      <c r="CB10" s="8">
        <v>23100</v>
      </c>
      <c r="CC10" s="8">
        <v>23000</v>
      </c>
      <c r="CD10" s="8">
        <v>23000</v>
      </c>
      <c r="CE10" s="8">
        <v>23100</v>
      </c>
      <c r="CF10" s="8">
        <v>23100</v>
      </c>
      <c r="CG10" s="8">
        <v>23100</v>
      </c>
      <c r="CH10" s="8">
        <v>23100</v>
      </c>
      <c r="CI10" s="8">
        <v>23900</v>
      </c>
      <c r="CJ10" s="8">
        <v>24000</v>
      </c>
      <c r="CK10" s="8">
        <v>24100</v>
      </c>
      <c r="CL10" s="8">
        <v>24100</v>
      </c>
      <c r="CM10" s="8">
        <v>23840</v>
      </c>
      <c r="CN10" s="8">
        <v>24100</v>
      </c>
      <c r="CO10" s="8">
        <v>23900</v>
      </c>
      <c r="CP10" s="8">
        <v>24000</v>
      </c>
      <c r="CQ10" s="8">
        <v>24025</v>
      </c>
      <c r="CR10" s="8">
        <v>24200</v>
      </c>
      <c r="CS10" s="8">
        <v>24410</v>
      </c>
      <c r="CT10" s="8">
        <v>24200</v>
      </c>
      <c r="CU10" s="8">
        <v>25000</v>
      </c>
      <c r="CV10" s="8">
        <v>24825</v>
      </c>
      <c r="CW10" s="8">
        <v>24800</v>
      </c>
      <c r="CX10" s="8">
        <v>24850</v>
      </c>
      <c r="CY10" s="8">
        <v>25025</v>
      </c>
      <c r="CZ10" s="8">
        <v>25100</v>
      </c>
      <c r="DA10" s="8">
        <v>24400</v>
      </c>
      <c r="DB10" s="8">
        <v>24500</v>
      </c>
      <c r="DC10" s="8">
        <v>24750</v>
      </c>
      <c r="DD10" s="8">
        <v>25200</v>
      </c>
      <c r="DE10" s="8">
        <v>25400</v>
      </c>
      <c r="DF10" s="8">
        <v>25200</v>
      </c>
      <c r="DG10" s="8">
        <v>25300</v>
      </c>
      <c r="DH10" s="8">
        <v>25600</v>
      </c>
      <c r="DI10" s="8">
        <v>25600</v>
      </c>
      <c r="DJ10" s="31">
        <v>25850</v>
      </c>
      <c r="DK10" s="31">
        <v>26000</v>
      </c>
      <c r="DL10" s="31">
        <v>25900</v>
      </c>
      <c r="DM10" s="31">
        <v>25900</v>
      </c>
      <c r="DN10" s="31">
        <v>26000</v>
      </c>
      <c r="DO10" s="31">
        <v>26000</v>
      </c>
      <c r="DP10" s="31">
        <v>26050</v>
      </c>
      <c r="DQ10" s="31">
        <v>26200</v>
      </c>
      <c r="DR10" s="31">
        <v>26400</v>
      </c>
      <c r="DS10" s="31">
        <v>26400</v>
      </c>
      <c r="DT10" s="31">
        <v>26360</v>
      </c>
      <c r="DU10" s="31">
        <v>26500</v>
      </c>
      <c r="DV10" s="31">
        <v>26400</v>
      </c>
      <c r="DW10" s="31">
        <v>26400</v>
      </c>
      <c r="DX10" s="31">
        <v>26400</v>
      </c>
      <c r="DY10" s="8">
        <v>26000</v>
      </c>
      <c r="DZ10" s="8">
        <v>26300</v>
      </c>
      <c r="EA10" s="31">
        <v>26600</v>
      </c>
      <c r="EB10" s="31">
        <v>26600</v>
      </c>
      <c r="EC10" s="31">
        <v>26600</v>
      </c>
      <c r="ED10" s="31">
        <v>26720</v>
      </c>
      <c r="EE10" s="31">
        <v>27000</v>
      </c>
      <c r="EF10" s="31">
        <v>27150</v>
      </c>
      <c r="EG10" s="31">
        <v>27200</v>
      </c>
      <c r="EH10" s="31">
        <v>27000</v>
      </c>
      <c r="EI10" s="31">
        <v>27000</v>
      </c>
      <c r="EJ10" s="31">
        <v>27200</v>
      </c>
      <c r="EK10" s="31">
        <v>27200</v>
      </c>
      <c r="EL10" s="31">
        <v>27200</v>
      </c>
      <c r="EM10" s="31">
        <v>27400</v>
      </c>
      <c r="EN10" s="31">
        <v>27250</v>
      </c>
      <c r="EO10" s="31">
        <v>27200</v>
      </c>
      <c r="EP10" s="31">
        <v>27800</v>
      </c>
      <c r="EQ10" s="31">
        <v>27800</v>
      </c>
      <c r="ER10" s="31">
        <v>28000</v>
      </c>
      <c r="ES10" s="31">
        <v>27600</v>
      </c>
      <c r="ET10" s="31">
        <v>27800</v>
      </c>
      <c r="EU10" s="31">
        <v>27950</v>
      </c>
      <c r="EV10" s="31">
        <v>27840</v>
      </c>
      <c r="EW10" s="31">
        <v>28000</v>
      </c>
      <c r="EX10" s="31">
        <v>27650</v>
      </c>
      <c r="EY10" s="31">
        <v>27440</v>
      </c>
      <c r="EZ10" s="31">
        <v>27400</v>
      </c>
      <c r="FA10" s="31">
        <v>27650</v>
      </c>
      <c r="FB10" s="31">
        <v>27800</v>
      </c>
      <c r="FC10" s="31">
        <v>27800</v>
      </c>
      <c r="FD10" s="31">
        <v>27600</v>
      </c>
      <c r="FE10" s="31">
        <v>27750</v>
      </c>
      <c r="FF10" s="31">
        <v>27750</v>
      </c>
      <c r="FG10" s="31">
        <v>28050</v>
      </c>
      <c r="FH10" s="31">
        <v>27800</v>
      </c>
      <c r="FI10" s="31">
        <v>27968.75</v>
      </c>
      <c r="FJ10" s="31">
        <v>28080</v>
      </c>
      <c r="FK10" s="31">
        <v>28200</v>
      </c>
      <c r="FL10" s="43">
        <v>28450</v>
      </c>
      <c r="FM10" s="43">
        <v>28300</v>
      </c>
      <c r="FN10" s="43">
        <v>28450</v>
      </c>
      <c r="FO10" s="43">
        <v>28388.799999999999</v>
      </c>
      <c r="FP10" s="43">
        <v>28625</v>
      </c>
      <c r="FQ10" s="43">
        <v>28718.75</v>
      </c>
      <c r="FR10" s="43">
        <v>29166.666666666668</v>
      </c>
      <c r="FS10" s="43">
        <v>29166.666666666668</v>
      </c>
      <c r="FT10" s="43">
        <v>29125</v>
      </c>
      <c r="FU10" s="43">
        <v>29000</v>
      </c>
      <c r="FV10" s="43">
        <v>29500</v>
      </c>
      <c r="FW10" s="43">
        <v>29875</v>
      </c>
    </row>
    <row r="11" spans="1:179" ht="15" customHeight="1" x14ac:dyDescent="0.25">
      <c r="A11" s="28" t="s">
        <v>54</v>
      </c>
      <c r="B11" s="8">
        <v>30781.25</v>
      </c>
      <c r="C11" s="8">
        <v>29893.75</v>
      </c>
      <c r="D11" s="8">
        <v>30292</v>
      </c>
      <c r="E11" s="8">
        <v>31459.5</v>
      </c>
      <c r="F11" s="8">
        <v>32650</v>
      </c>
      <c r="G11" s="8">
        <v>33512.5</v>
      </c>
      <c r="H11" s="8">
        <v>31250</v>
      </c>
      <c r="I11" s="8">
        <v>30600</v>
      </c>
      <c r="J11" s="8">
        <v>30431.25</v>
      </c>
      <c r="K11" s="8">
        <v>28531.25</v>
      </c>
      <c r="L11" s="8">
        <v>25625</v>
      </c>
      <c r="M11" s="8">
        <v>25037.5</v>
      </c>
      <c r="N11" s="8">
        <v>25068.75</v>
      </c>
      <c r="O11" s="8">
        <v>24900</v>
      </c>
      <c r="P11" s="8">
        <v>23000</v>
      </c>
      <c r="Q11" s="8">
        <v>22256.25</v>
      </c>
      <c r="R11" s="8">
        <v>22425</v>
      </c>
      <c r="S11" s="8">
        <v>22625</v>
      </c>
      <c r="T11" s="8">
        <v>22331.25</v>
      </c>
      <c r="U11" s="8">
        <v>22387.5</v>
      </c>
      <c r="V11" s="8">
        <v>22462.5</v>
      </c>
      <c r="W11" s="8">
        <v>22383.25</v>
      </c>
      <c r="X11" s="8">
        <v>22355.75</v>
      </c>
      <c r="Y11" s="8">
        <v>22414.666666666668</v>
      </c>
      <c r="Z11" s="8">
        <v>21375</v>
      </c>
      <c r="AA11" s="8">
        <v>18012.5</v>
      </c>
      <c r="AB11" s="8">
        <v>16631.25</v>
      </c>
      <c r="AC11" s="8">
        <v>17527.5</v>
      </c>
      <c r="AD11" s="8">
        <v>18275</v>
      </c>
      <c r="AE11" s="8">
        <v>18937.5</v>
      </c>
      <c r="AF11" s="8">
        <v>19156.25</v>
      </c>
      <c r="AG11" s="8">
        <v>19737.5</v>
      </c>
      <c r="AH11" s="8">
        <v>20937.5</v>
      </c>
      <c r="AI11" s="8">
        <v>21220</v>
      </c>
      <c r="AJ11" s="8">
        <v>20815.75</v>
      </c>
      <c r="AK11" s="8">
        <v>20568.75</v>
      </c>
      <c r="AL11" s="8">
        <v>20312.5</v>
      </c>
      <c r="AM11" s="8">
        <v>18287.5</v>
      </c>
      <c r="AN11" s="8">
        <v>18833.25</v>
      </c>
      <c r="AO11" s="8">
        <v>20525</v>
      </c>
      <c r="AP11" s="8">
        <v>20575</v>
      </c>
      <c r="AQ11" s="8">
        <v>20650</v>
      </c>
      <c r="AR11" s="8">
        <v>20641.666666666668</v>
      </c>
      <c r="AS11" s="8">
        <v>20687.5</v>
      </c>
      <c r="AT11" s="8">
        <v>20775</v>
      </c>
      <c r="AU11" s="8">
        <v>21543.75</v>
      </c>
      <c r="AV11" s="8">
        <v>21881.25</v>
      </c>
      <c r="AW11" s="8">
        <v>21775</v>
      </c>
      <c r="AX11" s="8">
        <v>22015.75</v>
      </c>
      <c r="AY11" s="8">
        <v>21635.75</v>
      </c>
      <c r="AZ11" s="8">
        <v>21853.25</v>
      </c>
      <c r="BA11" s="8">
        <v>22070.75</v>
      </c>
      <c r="BB11" s="8">
        <v>22303.25</v>
      </c>
      <c r="BC11" s="8">
        <v>22337.5</v>
      </c>
      <c r="BD11" s="8">
        <v>22387.5</v>
      </c>
      <c r="BE11" s="8">
        <v>22387.5</v>
      </c>
      <c r="BF11" s="8">
        <v>22437.5</v>
      </c>
      <c r="BG11" s="8">
        <v>22487.5</v>
      </c>
      <c r="BH11" s="8">
        <v>22575</v>
      </c>
      <c r="BI11" s="8">
        <v>22662.5</v>
      </c>
      <c r="BJ11" s="8">
        <v>22656.25</v>
      </c>
      <c r="BK11" s="8">
        <v>22775</v>
      </c>
      <c r="BL11" s="8">
        <v>22887.5</v>
      </c>
      <c r="BM11" s="8">
        <v>22775</v>
      </c>
      <c r="BN11" s="8">
        <v>22787.5</v>
      </c>
      <c r="BO11" s="8">
        <v>22947</v>
      </c>
      <c r="BP11" s="8">
        <v>23093.75</v>
      </c>
      <c r="BQ11" s="8">
        <v>23137.5</v>
      </c>
      <c r="BR11" s="8">
        <v>23037.5</v>
      </c>
      <c r="BS11" s="8">
        <v>23100</v>
      </c>
      <c r="BT11" s="8">
        <v>23000</v>
      </c>
      <c r="BU11" s="8">
        <v>23725</v>
      </c>
      <c r="BV11" s="8">
        <v>23850</v>
      </c>
      <c r="BW11" s="8">
        <v>22406.25</v>
      </c>
      <c r="BX11" s="8">
        <v>22456.25</v>
      </c>
      <c r="BY11" s="8">
        <v>22975</v>
      </c>
      <c r="BZ11" s="8">
        <v>23537.5</v>
      </c>
      <c r="CA11" s="8">
        <v>22918.75</v>
      </c>
      <c r="CB11" s="8">
        <v>23000</v>
      </c>
      <c r="CC11" s="8">
        <v>23150</v>
      </c>
      <c r="CD11" s="8">
        <v>23150</v>
      </c>
      <c r="CE11" s="8">
        <v>23093.75</v>
      </c>
      <c r="CF11" s="8">
        <v>23318.75</v>
      </c>
      <c r="CG11" s="8">
        <v>23431.25</v>
      </c>
      <c r="CH11" s="8">
        <v>23293.75</v>
      </c>
      <c r="CI11" s="8">
        <v>23393.75</v>
      </c>
      <c r="CJ11" s="8">
        <v>23468.75</v>
      </c>
      <c r="CK11" s="8">
        <v>23325</v>
      </c>
      <c r="CL11" s="8">
        <v>23300</v>
      </c>
      <c r="CM11" s="8">
        <v>23406.25</v>
      </c>
      <c r="CN11" s="8">
        <v>24275</v>
      </c>
      <c r="CO11" s="8">
        <v>24166.75</v>
      </c>
      <c r="CP11" s="8">
        <v>24150</v>
      </c>
      <c r="CQ11" s="8">
        <v>24293.75</v>
      </c>
      <c r="CR11" s="8">
        <v>24250</v>
      </c>
      <c r="CS11" s="8">
        <v>24400</v>
      </c>
      <c r="CT11" s="8">
        <v>24400</v>
      </c>
      <c r="CU11" s="8">
        <v>24481.25</v>
      </c>
      <c r="CV11" s="8">
        <v>24543.75</v>
      </c>
      <c r="CW11" s="8">
        <v>24700</v>
      </c>
      <c r="CX11" s="8">
        <v>24662.5</v>
      </c>
      <c r="CY11" s="8">
        <v>24787.5</v>
      </c>
      <c r="CZ11" s="8">
        <v>24918.75</v>
      </c>
      <c r="DA11" s="8">
        <v>24906.25</v>
      </c>
      <c r="DB11" s="8">
        <v>24931.25</v>
      </c>
      <c r="DC11" s="8">
        <v>25275</v>
      </c>
      <c r="DD11" s="8">
        <v>25353.25</v>
      </c>
      <c r="DE11" s="8">
        <v>25180</v>
      </c>
      <c r="DF11" s="8">
        <v>25604</v>
      </c>
      <c r="DG11" s="8">
        <v>25662.5</v>
      </c>
      <c r="DH11" s="8">
        <v>25725</v>
      </c>
      <c r="DI11" s="8">
        <v>25643.75</v>
      </c>
      <c r="DJ11" s="31">
        <v>25800</v>
      </c>
      <c r="DK11" s="31">
        <v>25762.5</v>
      </c>
      <c r="DL11" s="31">
        <v>25525</v>
      </c>
      <c r="DM11" s="31">
        <v>25691.666666666668</v>
      </c>
      <c r="DN11" s="31">
        <v>25443.75</v>
      </c>
      <c r="DO11" s="31">
        <v>25466.75</v>
      </c>
      <c r="DP11" s="31">
        <v>25668.75</v>
      </c>
      <c r="DQ11" s="31">
        <v>25815</v>
      </c>
      <c r="DR11" s="31">
        <v>25875</v>
      </c>
      <c r="DS11" s="31">
        <v>25912.5</v>
      </c>
      <c r="DT11" s="31">
        <v>25937.5</v>
      </c>
      <c r="DU11" s="31">
        <v>26000</v>
      </c>
      <c r="DV11" s="31">
        <v>25880</v>
      </c>
      <c r="DW11" s="31">
        <v>26037.5</v>
      </c>
      <c r="DX11" s="31">
        <v>25912.5</v>
      </c>
      <c r="DY11" s="8">
        <v>26000</v>
      </c>
      <c r="DZ11" s="8">
        <v>26000</v>
      </c>
      <c r="EA11" s="31">
        <v>26000</v>
      </c>
      <c r="EB11" s="31">
        <v>26000</v>
      </c>
      <c r="EC11" s="31">
        <v>26000</v>
      </c>
      <c r="ED11" s="31">
        <v>26010</v>
      </c>
      <c r="EE11" s="31">
        <v>25993.75</v>
      </c>
      <c r="EF11" s="31">
        <v>26093.75</v>
      </c>
      <c r="EG11" s="31">
        <v>26125</v>
      </c>
      <c r="EH11" s="31">
        <v>26135</v>
      </c>
      <c r="EI11" s="31">
        <v>26418.75</v>
      </c>
      <c r="EJ11" s="31">
        <v>26400</v>
      </c>
      <c r="EK11" s="31">
        <v>26565</v>
      </c>
      <c r="EL11" s="31">
        <v>26900</v>
      </c>
      <c r="EM11" s="31">
        <v>27000</v>
      </c>
      <c r="EN11" s="31">
        <v>27125</v>
      </c>
      <c r="EO11" s="31">
        <v>27750</v>
      </c>
      <c r="EP11" s="31">
        <v>28000</v>
      </c>
      <c r="EQ11" s="31">
        <v>27125</v>
      </c>
      <c r="ER11" s="31">
        <v>26531</v>
      </c>
      <c r="ES11" s="31">
        <v>26406</v>
      </c>
      <c r="ET11" s="31">
        <v>27000</v>
      </c>
      <c r="EU11" s="31">
        <v>27062</v>
      </c>
      <c r="EV11" s="31">
        <v>27000</v>
      </c>
      <c r="EW11" s="31">
        <v>27000</v>
      </c>
      <c r="EX11" s="31">
        <v>27031</v>
      </c>
      <c r="EY11" s="31">
        <v>27115</v>
      </c>
      <c r="EZ11" s="31">
        <v>27270</v>
      </c>
      <c r="FA11" s="31">
        <v>27812</v>
      </c>
      <c r="FB11" s="31">
        <v>28015</v>
      </c>
      <c r="FC11" s="31">
        <v>28056</v>
      </c>
      <c r="FD11" s="31">
        <v>28000</v>
      </c>
      <c r="FE11" s="31">
        <v>28000</v>
      </c>
      <c r="FF11" s="31">
        <v>28000</v>
      </c>
      <c r="FG11" s="31">
        <v>28000</v>
      </c>
      <c r="FH11" s="31">
        <v>28000</v>
      </c>
      <c r="FI11" s="31">
        <v>28000</v>
      </c>
      <c r="FJ11" s="31">
        <v>27550</v>
      </c>
      <c r="FK11" s="31">
        <v>28000</v>
      </c>
      <c r="FL11" s="43">
        <v>28250</v>
      </c>
      <c r="FM11" s="43">
        <v>28250</v>
      </c>
      <c r="FN11" s="43">
        <v>28500</v>
      </c>
      <c r="FO11" s="43">
        <v>28477.75</v>
      </c>
      <c r="FP11" s="43">
        <v>27750</v>
      </c>
      <c r="FQ11" s="43">
        <v>27875</v>
      </c>
      <c r="FR11" s="43">
        <v>27700</v>
      </c>
      <c r="FS11" s="43">
        <v>27768.75</v>
      </c>
      <c r="FT11" s="43">
        <v>27875</v>
      </c>
      <c r="FU11" s="43">
        <v>27843.75</v>
      </c>
      <c r="FV11" s="43">
        <v>27433.333333333332</v>
      </c>
      <c r="FW11" s="43">
        <v>28556.25</v>
      </c>
    </row>
    <row r="12" spans="1:179" ht="15" customHeight="1" x14ac:dyDescent="0.25">
      <c r="A12" s="28" t="s">
        <v>55</v>
      </c>
      <c r="B12" s="8">
        <v>30750</v>
      </c>
      <c r="C12" s="8">
        <v>30437.5</v>
      </c>
      <c r="D12" s="8">
        <v>30500</v>
      </c>
      <c r="E12" s="8">
        <v>32150</v>
      </c>
      <c r="F12" s="8">
        <v>32700</v>
      </c>
      <c r="G12" s="8">
        <v>33912.5</v>
      </c>
      <c r="H12" s="8">
        <v>32375</v>
      </c>
      <c r="I12" s="8">
        <v>30637.5</v>
      </c>
      <c r="J12" s="8">
        <v>30075</v>
      </c>
      <c r="K12" s="8">
        <v>28812.5</v>
      </c>
      <c r="L12" s="8">
        <v>26250</v>
      </c>
      <c r="M12" s="8">
        <v>25875</v>
      </c>
      <c r="N12" s="8">
        <v>25000</v>
      </c>
      <c r="O12" s="8">
        <v>24187.5</v>
      </c>
      <c r="P12" s="8">
        <v>23737.5</v>
      </c>
      <c r="Q12" s="8">
        <v>22125</v>
      </c>
      <c r="R12" s="8">
        <v>22000</v>
      </c>
      <c r="S12" s="8">
        <v>22350</v>
      </c>
      <c r="T12" s="8">
        <v>22250</v>
      </c>
      <c r="U12" s="8">
        <v>22250</v>
      </c>
      <c r="V12" s="8">
        <v>22166.666666666668</v>
      </c>
      <c r="W12" s="8">
        <v>22933.333333333332</v>
      </c>
      <c r="X12" s="8">
        <v>22908.333333333332</v>
      </c>
      <c r="Y12" s="8">
        <v>22700</v>
      </c>
      <c r="Z12" s="8">
        <v>21083.333333333332</v>
      </c>
      <c r="AA12" s="8">
        <v>18125</v>
      </c>
      <c r="AB12" s="8">
        <v>16583.333333333332</v>
      </c>
      <c r="AC12" s="8">
        <v>18458.333333333332</v>
      </c>
      <c r="AD12" s="8">
        <v>18166.666666666668</v>
      </c>
      <c r="AE12" s="8">
        <v>19083.333333333332</v>
      </c>
      <c r="AF12" s="8">
        <v>19258.333333333332</v>
      </c>
      <c r="AG12" s="8">
        <v>19841.666666666668</v>
      </c>
      <c r="AH12" s="8">
        <v>20750</v>
      </c>
      <c r="AI12" s="8">
        <v>21000</v>
      </c>
      <c r="AJ12" s="8">
        <v>20833.333333333332</v>
      </c>
      <c r="AK12" s="8">
        <v>20383.333333333332</v>
      </c>
      <c r="AL12" s="8">
        <v>19416.666666666668</v>
      </c>
      <c r="AM12" s="8">
        <v>18125</v>
      </c>
      <c r="AN12" s="8">
        <v>19833.333333333332</v>
      </c>
      <c r="AO12" s="8">
        <v>21050</v>
      </c>
      <c r="AP12" s="8">
        <v>20716.666666666668</v>
      </c>
      <c r="AQ12" s="8">
        <v>21066.666666666668</v>
      </c>
      <c r="AR12" s="8">
        <v>20400</v>
      </c>
      <c r="AS12" s="8">
        <v>20175</v>
      </c>
      <c r="AT12" s="8">
        <v>20758.333333333332</v>
      </c>
      <c r="AU12" s="8">
        <v>21375</v>
      </c>
      <c r="AV12" s="8">
        <v>21933.333333333332</v>
      </c>
      <c r="AW12" s="8">
        <v>21766.666666666668</v>
      </c>
      <c r="AX12" s="8">
        <v>22366.666666666668</v>
      </c>
      <c r="AY12" s="8">
        <v>22266.666666666668</v>
      </c>
      <c r="AZ12" s="8">
        <v>22033.333333333332</v>
      </c>
      <c r="BA12" s="8">
        <v>22400</v>
      </c>
      <c r="BB12" s="8">
        <v>22400</v>
      </c>
      <c r="BC12" s="8">
        <v>22533.333333333332</v>
      </c>
      <c r="BD12" s="8">
        <v>22625</v>
      </c>
      <c r="BE12" s="8">
        <v>22758.333333333332</v>
      </c>
      <c r="BF12" s="8">
        <v>22916.666666666668</v>
      </c>
      <c r="BG12" s="8">
        <v>23166.666666666668</v>
      </c>
      <c r="BH12" s="8">
        <v>23133.333333333332</v>
      </c>
      <c r="BI12" s="8">
        <v>23300</v>
      </c>
      <c r="BJ12" s="8">
        <v>23300</v>
      </c>
      <c r="BK12" s="8">
        <v>23233.333333333332</v>
      </c>
      <c r="BL12" s="8">
        <v>23133.333333333332</v>
      </c>
      <c r="BM12" s="8">
        <v>23133.333333333332</v>
      </c>
      <c r="BN12" s="8">
        <v>23133.333333333332</v>
      </c>
      <c r="BO12" s="8">
        <v>23416.666666666668</v>
      </c>
      <c r="BP12" s="8">
        <v>23133.333333333332</v>
      </c>
      <c r="BQ12" s="8">
        <v>23166.666666666668</v>
      </c>
      <c r="BR12" s="8">
        <v>23166.666666666668</v>
      </c>
      <c r="BS12" s="8">
        <v>23166.666666666668</v>
      </c>
      <c r="BT12" s="8">
        <v>23166.666666666668</v>
      </c>
      <c r="BU12" s="8">
        <v>23000</v>
      </c>
      <c r="BV12" s="8">
        <v>23533.333333333332</v>
      </c>
      <c r="BW12" s="8">
        <v>21333.333333333332</v>
      </c>
      <c r="BX12" s="8">
        <v>21000</v>
      </c>
      <c r="BY12" s="8">
        <v>22000</v>
      </c>
      <c r="BZ12" s="8">
        <v>22666.666666666668</v>
      </c>
      <c r="CA12" s="8">
        <v>22646</v>
      </c>
      <c r="CB12" s="8">
        <v>22600</v>
      </c>
      <c r="CC12" s="8">
        <v>22833.333333333332</v>
      </c>
      <c r="CD12" s="8">
        <v>22700</v>
      </c>
      <c r="CE12" s="8">
        <v>22933.333333333332</v>
      </c>
      <c r="CF12" s="8">
        <v>23066.666666666668</v>
      </c>
      <c r="CG12" s="8">
        <v>23333.333333333332</v>
      </c>
      <c r="CH12" s="8">
        <v>23316.666666666668</v>
      </c>
      <c r="CI12" s="8">
        <v>23633.333333333332</v>
      </c>
      <c r="CJ12" s="8">
        <v>23933.333333333332</v>
      </c>
      <c r="CK12" s="8">
        <v>24000</v>
      </c>
      <c r="CL12" s="8">
        <v>24000</v>
      </c>
      <c r="CM12" s="8">
        <v>23500</v>
      </c>
      <c r="CN12" s="8">
        <v>23875</v>
      </c>
      <c r="CO12" s="8">
        <v>24000</v>
      </c>
      <c r="CP12" s="8">
        <v>24000</v>
      </c>
      <c r="CQ12" s="8">
        <v>24166.666666666668</v>
      </c>
      <c r="CR12" s="8">
        <v>24333.333333333332</v>
      </c>
      <c r="CS12" s="8">
        <v>24333.333333333332</v>
      </c>
      <c r="CT12" s="8">
        <v>25000</v>
      </c>
      <c r="CU12" s="8">
        <v>25000</v>
      </c>
      <c r="CV12" s="8">
        <v>24833.333333333332</v>
      </c>
      <c r="CW12" s="8">
        <v>24833.333333333332</v>
      </c>
      <c r="CX12" s="8">
        <v>25000</v>
      </c>
      <c r="CY12" s="8">
        <v>25000</v>
      </c>
      <c r="CZ12" s="8">
        <v>25000</v>
      </c>
      <c r="DA12" s="8">
        <v>25100</v>
      </c>
      <c r="DB12" s="8">
        <v>25000</v>
      </c>
      <c r="DC12" s="8">
        <v>25000</v>
      </c>
      <c r="DD12" s="8">
        <v>25000</v>
      </c>
      <c r="DE12" s="8">
        <v>25000</v>
      </c>
      <c r="DF12" s="8">
        <v>25000</v>
      </c>
      <c r="DG12" s="8">
        <v>25000</v>
      </c>
      <c r="DH12" s="8">
        <v>25000</v>
      </c>
      <c r="DI12" s="8">
        <v>25083.333333333332</v>
      </c>
      <c r="DJ12" s="31">
        <v>25258.333333333332</v>
      </c>
      <c r="DK12" s="31">
        <v>25433.333333333332</v>
      </c>
      <c r="DL12" s="31">
        <v>25291.666666666668</v>
      </c>
      <c r="DM12" s="31">
        <v>25375</v>
      </c>
      <c r="DN12" s="31">
        <v>25833.333333333332</v>
      </c>
      <c r="DO12" s="31">
        <v>25750</v>
      </c>
      <c r="DP12" s="31">
        <v>26000</v>
      </c>
      <c r="DQ12" s="31">
        <v>26125</v>
      </c>
      <c r="DR12" s="31">
        <v>25866.666666666668</v>
      </c>
      <c r="DS12" s="31">
        <v>26166.666666666668</v>
      </c>
      <c r="DT12" s="31">
        <v>26000</v>
      </c>
      <c r="DU12" s="31">
        <v>26000</v>
      </c>
      <c r="DV12" s="31">
        <v>26000</v>
      </c>
      <c r="DW12" s="31">
        <v>26333.333333333332</v>
      </c>
      <c r="DX12" s="31">
        <v>26333.333333333332</v>
      </c>
      <c r="DY12" s="8">
        <v>27166.666666666668</v>
      </c>
      <c r="DZ12" s="8">
        <v>26541.666666666668</v>
      </c>
      <c r="EA12" s="31">
        <v>26500</v>
      </c>
      <c r="EB12" s="31">
        <v>26566.666666666668</v>
      </c>
      <c r="EC12" s="31">
        <v>26666</v>
      </c>
      <c r="ED12" s="31">
        <v>26600</v>
      </c>
      <c r="EE12" s="31">
        <v>26266.666666666668</v>
      </c>
      <c r="EF12" s="31">
        <v>27000</v>
      </c>
      <c r="EG12" s="31">
        <v>27100</v>
      </c>
      <c r="EH12" s="31">
        <v>27146.666666666668</v>
      </c>
      <c r="EI12" s="31">
        <v>27000</v>
      </c>
      <c r="EJ12" s="31">
        <v>27000</v>
      </c>
      <c r="EK12" s="31">
        <v>27000</v>
      </c>
      <c r="EL12" s="31">
        <v>27000</v>
      </c>
      <c r="EM12" s="31">
        <v>27000</v>
      </c>
      <c r="EN12" s="31">
        <v>27166.666666666668</v>
      </c>
      <c r="EO12" s="31">
        <v>27000</v>
      </c>
      <c r="EP12" s="31">
        <v>27666</v>
      </c>
      <c r="EQ12" s="31">
        <v>27500</v>
      </c>
      <c r="ER12" s="31">
        <v>28000</v>
      </c>
      <c r="ES12" s="31">
        <v>28000</v>
      </c>
      <c r="ET12" s="31">
        <v>28186</v>
      </c>
      <c r="EU12" s="31">
        <v>28083</v>
      </c>
      <c r="EV12" s="31">
        <v>28166</v>
      </c>
      <c r="EW12" s="31">
        <v>27958</v>
      </c>
      <c r="EX12" s="31">
        <v>27666</v>
      </c>
      <c r="EY12" s="31">
        <v>27566</v>
      </c>
      <c r="EZ12" s="31">
        <v>27500</v>
      </c>
      <c r="FA12" s="32">
        <v>27800</v>
      </c>
      <c r="FB12" s="32">
        <v>27685</v>
      </c>
      <c r="FC12" s="32">
        <v>28266</v>
      </c>
      <c r="FD12" s="32">
        <v>28266</v>
      </c>
      <c r="FE12" s="32">
        <v>28500</v>
      </c>
      <c r="FF12" s="31">
        <v>28500</v>
      </c>
      <c r="FG12" s="31">
        <v>28500</v>
      </c>
      <c r="FH12" s="31">
        <v>28500</v>
      </c>
      <c r="FI12" s="31">
        <v>28500</v>
      </c>
      <c r="FJ12" s="31">
        <v>28500</v>
      </c>
      <c r="FK12" s="31">
        <v>28166.666666666668</v>
      </c>
      <c r="FL12" s="43">
        <v>28466.666666666668</v>
      </c>
      <c r="FM12" s="43">
        <v>28326.666666666668</v>
      </c>
      <c r="FN12" s="43">
        <v>28800</v>
      </c>
      <c r="FO12" s="43">
        <v>28802.333333333332</v>
      </c>
      <c r="FP12" s="43">
        <v>28833.333333333332</v>
      </c>
      <c r="FQ12" s="43">
        <v>28833.333333333332</v>
      </c>
      <c r="FR12" s="43">
        <v>29200</v>
      </c>
      <c r="FS12" s="43">
        <v>29333.333333333332</v>
      </c>
      <c r="FT12" s="43">
        <v>30025</v>
      </c>
      <c r="FU12" s="43">
        <v>30375</v>
      </c>
      <c r="FV12" s="43">
        <v>29700</v>
      </c>
      <c r="FW12" s="43">
        <v>30833.333333333332</v>
      </c>
    </row>
    <row r="13" spans="1:179" ht="15" customHeight="1" x14ac:dyDescent="0.25">
      <c r="A13" s="28" t="s">
        <v>56</v>
      </c>
      <c r="B13" s="8">
        <v>31000</v>
      </c>
      <c r="C13" s="8">
        <v>29750</v>
      </c>
      <c r="D13" s="8">
        <v>31000</v>
      </c>
      <c r="E13" s="8">
        <v>32250</v>
      </c>
      <c r="F13" s="8">
        <v>33000</v>
      </c>
      <c r="G13" s="8">
        <v>32875</v>
      </c>
      <c r="H13" s="8">
        <v>32000</v>
      </c>
      <c r="I13" s="8">
        <v>31750</v>
      </c>
      <c r="J13" s="8">
        <v>31500</v>
      </c>
      <c r="K13" s="8">
        <v>30500</v>
      </c>
      <c r="L13" s="8">
        <v>26500</v>
      </c>
      <c r="M13" s="8">
        <v>25500</v>
      </c>
      <c r="N13" s="8">
        <v>25125</v>
      </c>
      <c r="O13" s="8">
        <v>24875</v>
      </c>
      <c r="P13" s="8">
        <v>24125</v>
      </c>
      <c r="Q13" s="8">
        <v>23000</v>
      </c>
      <c r="R13" s="8">
        <v>23250</v>
      </c>
      <c r="S13" s="8">
        <v>23000</v>
      </c>
      <c r="T13" s="8">
        <v>23250</v>
      </c>
      <c r="U13" s="8">
        <v>23000</v>
      </c>
      <c r="V13" s="8">
        <v>23500</v>
      </c>
      <c r="W13" s="8">
        <v>23700</v>
      </c>
      <c r="X13" s="8">
        <v>24075</v>
      </c>
      <c r="Y13" s="8">
        <v>24210</v>
      </c>
      <c r="Z13" s="8">
        <v>22000</v>
      </c>
      <c r="AA13" s="8">
        <v>19000</v>
      </c>
      <c r="AB13" s="8">
        <v>18000</v>
      </c>
      <c r="AC13" s="8">
        <v>18400</v>
      </c>
      <c r="AD13" s="8">
        <v>18562.5</v>
      </c>
      <c r="AE13" s="8">
        <v>19100</v>
      </c>
      <c r="AF13" s="8">
        <v>19500</v>
      </c>
      <c r="AG13" s="8">
        <v>19500</v>
      </c>
      <c r="AH13" s="8">
        <v>20000</v>
      </c>
      <c r="AI13" s="8">
        <v>21700</v>
      </c>
      <c r="AJ13" s="8">
        <v>21700</v>
      </c>
      <c r="AK13" s="8">
        <v>21000</v>
      </c>
      <c r="AL13" s="8">
        <v>21000</v>
      </c>
      <c r="AM13" s="8">
        <v>20250</v>
      </c>
      <c r="AN13" s="8">
        <v>19500</v>
      </c>
      <c r="AO13" s="8">
        <v>20000</v>
      </c>
      <c r="AP13" s="8">
        <v>21200</v>
      </c>
      <c r="AQ13" s="8">
        <v>21900</v>
      </c>
      <c r="AR13" s="8">
        <v>21500</v>
      </c>
      <c r="AS13" s="8">
        <v>21125</v>
      </c>
      <c r="AT13" s="8">
        <v>21200</v>
      </c>
      <c r="AU13" s="8">
        <v>21500</v>
      </c>
      <c r="AV13" s="8">
        <v>21500</v>
      </c>
      <c r="AW13" s="8">
        <v>22000</v>
      </c>
      <c r="AX13" s="8">
        <v>22500</v>
      </c>
      <c r="AY13" s="8">
        <v>21500</v>
      </c>
      <c r="AZ13" s="8">
        <v>22000</v>
      </c>
      <c r="BA13" s="8">
        <v>22000</v>
      </c>
      <c r="BB13" s="8">
        <v>22500</v>
      </c>
      <c r="BC13" s="8">
        <v>22500</v>
      </c>
      <c r="BD13" s="8">
        <v>22500</v>
      </c>
      <c r="BE13" s="8">
        <v>22500</v>
      </c>
      <c r="BF13" s="8">
        <v>22500</v>
      </c>
      <c r="BG13" s="8">
        <v>22500</v>
      </c>
      <c r="BH13" s="8">
        <v>22500</v>
      </c>
      <c r="BI13" s="8">
        <v>22500</v>
      </c>
      <c r="BJ13" s="8">
        <v>22500</v>
      </c>
      <c r="BK13" s="8">
        <v>23000</v>
      </c>
      <c r="BL13" s="8">
        <v>23000</v>
      </c>
      <c r="BM13" s="8">
        <v>23000</v>
      </c>
      <c r="BN13" s="8">
        <v>23500</v>
      </c>
      <c r="BO13" s="8">
        <v>23000</v>
      </c>
      <c r="BP13" s="8">
        <v>24000</v>
      </c>
      <c r="BQ13" s="8">
        <v>24000</v>
      </c>
      <c r="BR13" s="8">
        <v>23750</v>
      </c>
      <c r="BS13" s="8">
        <v>23750</v>
      </c>
      <c r="BT13" s="8">
        <v>23750</v>
      </c>
      <c r="BU13" s="8">
        <v>24350</v>
      </c>
      <c r="BV13" s="8">
        <v>24500</v>
      </c>
      <c r="BW13" s="8">
        <v>24375</v>
      </c>
      <c r="BX13" s="8">
        <v>22750</v>
      </c>
      <c r="BY13" s="8">
        <v>23200</v>
      </c>
      <c r="BZ13" s="8">
        <v>23125</v>
      </c>
      <c r="CA13" s="8">
        <v>23375</v>
      </c>
      <c r="CB13" s="8">
        <v>23375</v>
      </c>
      <c r="CC13" s="8">
        <v>23375</v>
      </c>
      <c r="CD13" s="8">
        <v>23375</v>
      </c>
      <c r="CE13" s="8">
        <v>23375</v>
      </c>
      <c r="CF13" s="8">
        <v>23375</v>
      </c>
      <c r="CG13" s="8">
        <v>23375</v>
      </c>
      <c r="CH13" s="8">
        <v>23500</v>
      </c>
      <c r="CI13" s="8">
        <v>23500</v>
      </c>
      <c r="CJ13" s="8">
        <v>23500</v>
      </c>
      <c r="CK13" s="8">
        <v>23500</v>
      </c>
      <c r="CL13" s="8">
        <v>23750</v>
      </c>
      <c r="CM13" s="8">
        <v>23750</v>
      </c>
      <c r="CN13" s="8">
        <v>24000</v>
      </c>
      <c r="CO13" s="8">
        <v>24000</v>
      </c>
      <c r="CP13" s="8">
        <v>24000</v>
      </c>
      <c r="CQ13" s="8">
        <v>24000</v>
      </c>
      <c r="CR13" s="8">
        <v>24000</v>
      </c>
      <c r="CS13" s="8">
        <v>24000</v>
      </c>
      <c r="CT13" s="8">
        <v>24000</v>
      </c>
      <c r="CU13" s="8">
        <v>24000</v>
      </c>
      <c r="CV13" s="8">
        <v>24250</v>
      </c>
      <c r="CW13" s="8">
        <v>24250</v>
      </c>
      <c r="CX13" s="8">
        <v>24500</v>
      </c>
      <c r="CY13" s="8">
        <v>24500</v>
      </c>
      <c r="CZ13" s="8">
        <v>24500</v>
      </c>
      <c r="DA13" s="8">
        <v>25500</v>
      </c>
      <c r="DB13" s="8">
        <v>25500</v>
      </c>
      <c r="DC13" s="8">
        <v>25875</v>
      </c>
      <c r="DD13" s="8">
        <v>25500</v>
      </c>
      <c r="DE13" s="8">
        <v>25500</v>
      </c>
      <c r="DF13" s="8">
        <v>26000</v>
      </c>
      <c r="DG13" s="8">
        <v>26000</v>
      </c>
      <c r="DH13" s="8">
        <v>26000</v>
      </c>
      <c r="DI13" s="8">
        <v>25756.5</v>
      </c>
      <c r="DJ13" s="31">
        <v>26125</v>
      </c>
      <c r="DK13" s="31">
        <v>26187.5</v>
      </c>
      <c r="DL13" s="31">
        <v>26250</v>
      </c>
      <c r="DM13" s="31">
        <v>26125</v>
      </c>
      <c r="DN13" s="31">
        <v>26187.5</v>
      </c>
      <c r="DO13" s="31">
        <v>25775</v>
      </c>
      <c r="DP13" s="31">
        <v>25575</v>
      </c>
      <c r="DQ13" s="31">
        <v>25710</v>
      </c>
      <c r="DR13" s="31">
        <v>25775</v>
      </c>
      <c r="DS13" s="31">
        <v>26250</v>
      </c>
      <c r="DT13" s="31">
        <v>26500</v>
      </c>
      <c r="DU13" s="31">
        <v>26250</v>
      </c>
      <c r="DV13" s="31">
        <v>26230</v>
      </c>
      <c r="DW13" s="31">
        <v>26500</v>
      </c>
      <c r="DX13" s="31">
        <v>26500</v>
      </c>
      <c r="DY13" s="8">
        <v>26500</v>
      </c>
      <c r="DZ13" s="8">
        <v>26500</v>
      </c>
      <c r="EA13" s="31">
        <v>26500</v>
      </c>
      <c r="EB13" s="31">
        <v>26500</v>
      </c>
      <c r="EC13" s="31">
        <v>26500</v>
      </c>
      <c r="ED13" s="31">
        <v>26500</v>
      </c>
      <c r="EE13" s="31">
        <v>26500</v>
      </c>
      <c r="EF13" s="31">
        <v>26500</v>
      </c>
      <c r="EG13" s="31">
        <v>26500</v>
      </c>
      <c r="EH13" s="31">
        <v>26640</v>
      </c>
      <c r="EI13" s="31">
        <v>26637.5</v>
      </c>
      <c r="EJ13" s="31">
        <v>26675</v>
      </c>
      <c r="EK13" s="31">
        <v>27000</v>
      </c>
      <c r="EL13" s="31">
        <v>27062.5</v>
      </c>
      <c r="EM13" s="31">
        <v>27000</v>
      </c>
      <c r="EN13" s="31">
        <v>27375</v>
      </c>
      <c r="EO13" s="31">
        <v>27875</v>
      </c>
      <c r="EP13" s="31">
        <v>28000</v>
      </c>
      <c r="EQ13" s="31">
        <v>27500</v>
      </c>
      <c r="ER13" s="31">
        <v>26937</v>
      </c>
      <c r="ES13" s="31">
        <v>27000</v>
      </c>
      <c r="ET13" s="31">
        <v>27500</v>
      </c>
      <c r="EU13" s="31">
        <v>27375</v>
      </c>
      <c r="EV13" s="31">
        <v>27000</v>
      </c>
      <c r="EW13" s="31">
        <v>27000</v>
      </c>
      <c r="EX13" s="31">
        <v>27250</v>
      </c>
      <c r="EY13" s="31">
        <v>27100</v>
      </c>
      <c r="EZ13" s="31">
        <v>27625</v>
      </c>
      <c r="FA13" s="31">
        <v>28000</v>
      </c>
      <c r="FB13" s="31">
        <v>28250</v>
      </c>
      <c r="FC13" s="31">
        <v>28000</v>
      </c>
      <c r="FD13" s="31">
        <v>28000</v>
      </c>
      <c r="FE13" s="31">
        <v>28000</v>
      </c>
      <c r="FF13" s="31">
        <v>28000</v>
      </c>
      <c r="FG13" s="31">
        <v>28000</v>
      </c>
      <c r="FH13" s="31">
        <v>28000</v>
      </c>
      <c r="FI13" s="31">
        <v>28000</v>
      </c>
      <c r="FJ13" s="31">
        <v>28000</v>
      </c>
      <c r="FK13" s="31">
        <v>28000</v>
      </c>
      <c r="FL13" s="43">
        <v>28000</v>
      </c>
      <c r="FM13" s="43">
        <v>28500</v>
      </c>
      <c r="FN13" s="43">
        <v>29000</v>
      </c>
      <c r="FO13" s="43">
        <v>28500</v>
      </c>
      <c r="FP13" s="43">
        <v>30250</v>
      </c>
      <c r="FQ13" s="43">
        <v>30250</v>
      </c>
      <c r="FR13" s="43">
        <v>30000</v>
      </c>
      <c r="FS13" s="43">
        <v>30000</v>
      </c>
      <c r="FT13" s="43">
        <v>30000</v>
      </c>
      <c r="FU13" s="43">
        <v>30000</v>
      </c>
      <c r="FV13" s="43">
        <v>30000</v>
      </c>
      <c r="FW13" s="43">
        <v>30000</v>
      </c>
    </row>
    <row r="14" spans="1:179" ht="15" customHeight="1" x14ac:dyDescent="0.25">
      <c r="A14" s="28" t="s">
        <v>57</v>
      </c>
      <c r="B14" s="8">
        <v>30670</v>
      </c>
      <c r="C14" s="8">
        <v>30887.5</v>
      </c>
      <c r="D14" s="8">
        <v>30475</v>
      </c>
      <c r="E14" s="8">
        <v>31087.5</v>
      </c>
      <c r="F14" s="8">
        <v>31990</v>
      </c>
      <c r="G14" s="8">
        <v>32375</v>
      </c>
      <c r="H14" s="8">
        <v>32250</v>
      </c>
      <c r="I14" s="8">
        <v>31940</v>
      </c>
      <c r="J14" s="8">
        <v>30497.5</v>
      </c>
      <c r="K14" s="8">
        <v>29925</v>
      </c>
      <c r="L14" s="8">
        <v>28797.5</v>
      </c>
      <c r="M14" s="8">
        <v>27037.5</v>
      </c>
      <c r="N14" s="8">
        <v>26525</v>
      </c>
      <c r="O14" s="8">
        <v>25270</v>
      </c>
      <c r="P14" s="8">
        <v>24862.5</v>
      </c>
      <c r="Q14" s="8">
        <v>23725</v>
      </c>
      <c r="R14" s="8">
        <v>23600</v>
      </c>
      <c r="S14" s="8">
        <v>23550</v>
      </c>
      <c r="T14" s="8">
        <v>22275</v>
      </c>
      <c r="U14" s="8">
        <v>21794</v>
      </c>
      <c r="V14" s="8">
        <v>21800</v>
      </c>
      <c r="W14" s="8">
        <v>22240</v>
      </c>
      <c r="X14" s="8">
        <v>22325</v>
      </c>
      <c r="Y14" s="8">
        <v>22130</v>
      </c>
      <c r="Z14" s="8">
        <v>22150</v>
      </c>
      <c r="AA14" s="8">
        <v>20844</v>
      </c>
      <c r="AB14" s="8">
        <v>20225</v>
      </c>
      <c r="AC14" s="8">
        <v>20510</v>
      </c>
      <c r="AD14" s="8">
        <v>21425</v>
      </c>
      <c r="AE14" s="8">
        <v>21712.5</v>
      </c>
      <c r="AF14" s="8">
        <v>21712.5</v>
      </c>
      <c r="AG14" s="8">
        <v>20262.5</v>
      </c>
      <c r="AH14" s="8">
        <v>20225</v>
      </c>
      <c r="AI14" s="8">
        <v>20362.5</v>
      </c>
      <c r="AJ14" s="8">
        <v>20950</v>
      </c>
      <c r="AK14" s="8">
        <v>21300</v>
      </c>
      <c r="AL14" s="8">
        <v>21087.5</v>
      </c>
      <c r="AM14" s="8">
        <v>21000</v>
      </c>
      <c r="AN14" s="8">
        <v>20480</v>
      </c>
      <c r="AO14" s="8">
        <v>21000</v>
      </c>
      <c r="AP14" s="8">
        <v>21000</v>
      </c>
      <c r="AQ14" s="8">
        <v>21000</v>
      </c>
      <c r="AR14" s="8">
        <v>21000</v>
      </c>
      <c r="AS14" s="8">
        <v>20500</v>
      </c>
      <c r="AT14" s="8">
        <v>20500</v>
      </c>
      <c r="AU14" s="8">
        <v>21250</v>
      </c>
      <c r="AV14" s="8">
        <v>21400</v>
      </c>
      <c r="AW14" s="8">
        <v>21592</v>
      </c>
      <c r="AX14" s="8">
        <v>21312.5</v>
      </c>
      <c r="AY14" s="8">
        <v>21574</v>
      </c>
      <c r="AZ14" s="8">
        <v>22020</v>
      </c>
      <c r="BA14" s="8">
        <v>22000</v>
      </c>
      <c r="BB14" s="8">
        <v>22000</v>
      </c>
      <c r="BC14" s="8">
        <v>22100</v>
      </c>
      <c r="BD14" s="8">
        <v>22075</v>
      </c>
      <c r="BE14" s="8">
        <v>22300</v>
      </c>
      <c r="BF14" s="8">
        <v>22137.5</v>
      </c>
      <c r="BG14" s="8">
        <v>22212.5</v>
      </c>
      <c r="BH14" s="8">
        <v>22750</v>
      </c>
      <c r="BI14" s="8">
        <v>23250</v>
      </c>
      <c r="BJ14" s="8">
        <v>23312.5</v>
      </c>
      <c r="BK14" s="8">
        <v>24000</v>
      </c>
      <c r="BL14" s="8">
        <v>24250</v>
      </c>
      <c r="BM14" s="8">
        <v>24250</v>
      </c>
      <c r="BN14" s="8">
        <v>24750</v>
      </c>
      <c r="BO14" s="8">
        <v>25000</v>
      </c>
      <c r="BP14" s="8">
        <v>25500</v>
      </c>
      <c r="BQ14" s="8">
        <v>25500</v>
      </c>
      <c r="BR14" s="8">
        <v>25500</v>
      </c>
      <c r="BS14" s="8">
        <v>26000</v>
      </c>
      <c r="BT14" s="8">
        <v>27275</v>
      </c>
      <c r="BU14" s="8">
        <v>26550</v>
      </c>
      <c r="BV14" s="8">
        <v>27500</v>
      </c>
      <c r="BW14" s="8">
        <v>27000</v>
      </c>
      <c r="BX14" s="8">
        <v>27500</v>
      </c>
      <c r="BY14" s="8">
        <v>27500</v>
      </c>
      <c r="BZ14" s="8">
        <v>28250</v>
      </c>
      <c r="CA14" s="8">
        <v>28750</v>
      </c>
      <c r="CB14" s="8">
        <v>25750</v>
      </c>
      <c r="CC14" s="8">
        <v>28150</v>
      </c>
      <c r="CD14" s="8">
        <v>24812.5</v>
      </c>
      <c r="CE14" s="8">
        <v>25000</v>
      </c>
      <c r="CF14" s="8">
        <v>25000</v>
      </c>
      <c r="CG14" s="8">
        <v>25000</v>
      </c>
      <c r="CH14" s="8">
        <v>26000</v>
      </c>
      <c r="CI14" s="8">
        <v>26000</v>
      </c>
      <c r="CJ14" s="8">
        <v>25750</v>
      </c>
      <c r="CK14" s="8">
        <v>26000</v>
      </c>
      <c r="CL14" s="8">
        <v>26500</v>
      </c>
      <c r="CM14" s="8">
        <v>26500</v>
      </c>
      <c r="CN14" s="8">
        <v>28500</v>
      </c>
      <c r="CO14" s="8">
        <v>28500</v>
      </c>
      <c r="CP14" s="8">
        <v>28750</v>
      </c>
      <c r="CQ14" s="8">
        <v>28500</v>
      </c>
      <c r="CR14" s="8">
        <v>29250</v>
      </c>
      <c r="CS14" s="8">
        <v>29250</v>
      </c>
      <c r="CT14" s="8">
        <v>28250</v>
      </c>
      <c r="CU14" s="8">
        <v>28500</v>
      </c>
      <c r="CV14" s="8">
        <v>28500</v>
      </c>
      <c r="CW14" s="8">
        <v>28500</v>
      </c>
      <c r="CX14" s="8">
        <v>28750</v>
      </c>
      <c r="CY14" s="8">
        <v>29000</v>
      </c>
      <c r="CZ14" s="8">
        <v>29000</v>
      </c>
      <c r="DA14" s="8">
        <v>29500</v>
      </c>
      <c r="DB14" s="8">
        <v>29000</v>
      </c>
      <c r="DC14" s="8">
        <v>29500</v>
      </c>
      <c r="DD14" s="8">
        <v>29500</v>
      </c>
      <c r="DE14" s="8">
        <v>30000</v>
      </c>
      <c r="DF14" s="8">
        <v>30000</v>
      </c>
      <c r="DG14" s="8">
        <v>30000</v>
      </c>
      <c r="DH14" s="8">
        <v>31000</v>
      </c>
      <c r="DI14" s="8">
        <v>31375</v>
      </c>
      <c r="DJ14" s="31">
        <v>31875</v>
      </c>
      <c r="DK14" s="31">
        <v>32130</v>
      </c>
      <c r="DL14" s="31">
        <v>32400</v>
      </c>
      <c r="DM14" s="31">
        <v>31930</v>
      </c>
      <c r="DN14" s="31">
        <v>32125</v>
      </c>
      <c r="DO14" s="31">
        <v>32750</v>
      </c>
      <c r="DP14" s="31">
        <v>33000</v>
      </c>
      <c r="DQ14" s="31">
        <v>34875</v>
      </c>
      <c r="DR14" s="31">
        <v>36375</v>
      </c>
      <c r="DS14" s="31">
        <v>34000</v>
      </c>
      <c r="DT14" s="31">
        <v>33000</v>
      </c>
      <c r="DU14" s="31">
        <v>33000</v>
      </c>
      <c r="DV14" s="31">
        <v>33000</v>
      </c>
      <c r="DW14" s="31">
        <v>33000</v>
      </c>
      <c r="DX14" s="31">
        <v>33000</v>
      </c>
      <c r="DY14" s="8">
        <v>33000</v>
      </c>
      <c r="DZ14" s="8">
        <v>33000</v>
      </c>
      <c r="EA14" s="31">
        <v>33000</v>
      </c>
      <c r="EB14" s="31">
        <v>33000</v>
      </c>
      <c r="EC14" s="31">
        <v>33000</v>
      </c>
      <c r="ED14" s="31">
        <v>33000</v>
      </c>
      <c r="EE14" s="31">
        <v>33062.5</v>
      </c>
      <c r="EF14" s="31">
        <v>33000</v>
      </c>
      <c r="EG14" s="31">
        <v>33000</v>
      </c>
      <c r="EH14" s="31">
        <v>33000</v>
      </c>
      <c r="EI14" s="31">
        <v>33000</v>
      </c>
      <c r="EJ14" s="31">
        <v>33000</v>
      </c>
      <c r="EK14" s="31">
        <v>33000</v>
      </c>
      <c r="EL14" s="31">
        <v>33000</v>
      </c>
      <c r="EM14" s="31">
        <v>33000</v>
      </c>
      <c r="EN14" s="31">
        <v>33000</v>
      </c>
      <c r="EO14" s="31">
        <v>33000</v>
      </c>
      <c r="EP14" s="31">
        <v>33000</v>
      </c>
      <c r="EQ14" s="31">
        <v>33500</v>
      </c>
      <c r="ER14" s="31">
        <v>33500</v>
      </c>
      <c r="ES14" s="31">
        <v>33750</v>
      </c>
      <c r="ET14" s="31">
        <v>34000</v>
      </c>
      <c r="EU14" s="31">
        <v>34000</v>
      </c>
      <c r="EV14" s="31">
        <v>34000</v>
      </c>
      <c r="EW14" s="31">
        <v>34250</v>
      </c>
      <c r="EX14" s="31">
        <v>34500</v>
      </c>
      <c r="EY14" s="31">
        <v>35000</v>
      </c>
      <c r="EZ14" s="31">
        <v>35000</v>
      </c>
      <c r="FA14" s="31">
        <v>35000</v>
      </c>
      <c r="FB14" s="31">
        <v>35000</v>
      </c>
      <c r="FC14" s="31">
        <v>35000</v>
      </c>
      <c r="FD14" s="31">
        <v>35000</v>
      </c>
      <c r="FE14" s="31">
        <v>35000</v>
      </c>
      <c r="FF14" s="31">
        <v>35000</v>
      </c>
      <c r="FG14" s="31">
        <v>35000</v>
      </c>
      <c r="FH14" s="31">
        <v>33400</v>
      </c>
      <c r="FI14" s="31">
        <v>35500</v>
      </c>
      <c r="FJ14" s="31">
        <v>35000</v>
      </c>
      <c r="FK14" s="31">
        <v>35000</v>
      </c>
      <c r="FL14" s="43">
        <v>35500</v>
      </c>
      <c r="FM14" s="43">
        <v>35500</v>
      </c>
      <c r="FN14" s="43">
        <v>36000</v>
      </c>
      <c r="FO14" s="43">
        <v>36000</v>
      </c>
      <c r="FP14" s="43">
        <v>36250</v>
      </c>
      <c r="FQ14" s="43">
        <v>36000</v>
      </c>
      <c r="FR14" s="43">
        <v>36000</v>
      </c>
      <c r="FS14" s="43">
        <v>36000</v>
      </c>
      <c r="FT14" s="43">
        <v>36000</v>
      </c>
      <c r="FU14" s="43">
        <v>36500</v>
      </c>
      <c r="FV14" s="43">
        <v>36000</v>
      </c>
      <c r="FW14" s="43">
        <v>36500</v>
      </c>
    </row>
    <row r="15" spans="1:179" ht="15" customHeight="1" x14ac:dyDescent="0.25">
      <c r="A15" s="28" t="s">
        <v>58</v>
      </c>
      <c r="B15" s="8">
        <v>30500</v>
      </c>
      <c r="C15" s="8">
        <v>30750</v>
      </c>
      <c r="D15" s="8">
        <v>31000</v>
      </c>
      <c r="E15" s="8">
        <v>31600</v>
      </c>
      <c r="F15" s="8">
        <v>31000</v>
      </c>
      <c r="G15" s="8">
        <v>31500</v>
      </c>
      <c r="H15" s="8">
        <v>31500</v>
      </c>
      <c r="I15" s="8">
        <v>30400</v>
      </c>
      <c r="J15" s="8">
        <v>31000</v>
      </c>
      <c r="K15" s="8">
        <v>30500</v>
      </c>
      <c r="L15" s="8">
        <v>28500</v>
      </c>
      <c r="M15" s="8">
        <v>27500</v>
      </c>
      <c r="N15" s="8">
        <v>26000</v>
      </c>
      <c r="O15" s="8">
        <v>25000</v>
      </c>
      <c r="P15" s="8">
        <v>21750</v>
      </c>
      <c r="Q15" s="8">
        <v>24000</v>
      </c>
      <c r="R15" s="8">
        <v>24000</v>
      </c>
      <c r="S15" s="8">
        <v>23125</v>
      </c>
      <c r="T15" s="8">
        <v>21750</v>
      </c>
      <c r="U15" s="8">
        <v>21125</v>
      </c>
      <c r="V15" s="8">
        <v>21000</v>
      </c>
      <c r="W15" s="8">
        <v>21000</v>
      </c>
      <c r="X15" s="8">
        <v>21000</v>
      </c>
      <c r="Y15" s="8">
        <v>21100</v>
      </c>
      <c r="Z15" s="8">
        <v>21250</v>
      </c>
      <c r="AA15" s="8">
        <v>21000</v>
      </c>
      <c r="AB15" s="8">
        <v>19625</v>
      </c>
      <c r="AC15" s="8">
        <v>20480</v>
      </c>
      <c r="AD15" s="8">
        <v>20500</v>
      </c>
      <c r="AE15" s="8">
        <v>20500</v>
      </c>
      <c r="AF15" s="8">
        <v>20580</v>
      </c>
      <c r="AG15" s="8">
        <v>20200</v>
      </c>
      <c r="AH15" s="8">
        <v>20250</v>
      </c>
      <c r="AI15" s="8">
        <v>20000</v>
      </c>
      <c r="AJ15" s="8">
        <v>20000</v>
      </c>
      <c r="AK15" s="8">
        <v>20000</v>
      </c>
      <c r="AL15" s="8">
        <v>20000</v>
      </c>
      <c r="AM15" s="8">
        <v>20000</v>
      </c>
      <c r="AN15" s="8">
        <v>20200</v>
      </c>
      <c r="AO15" s="8">
        <v>20400</v>
      </c>
      <c r="AP15" s="8">
        <v>20300</v>
      </c>
      <c r="AQ15" s="8">
        <v>20200</v>
      </c>
      <c r="AR15" s="8">
        <v>20075</v>
      </c>
      <c r="AS15" s="8">
        <v>20075</v>
      </c>
      <c r="AT15" s="8">
        <v>20040</v>
      </c>
      <c r="AU15" s="8">
        <v>20000</v>
      </c>
      <c r="AV15" s="8">
        <v>20375</v>
      </c>
      <c r="AW15" s="8">
        <v>20070</v>
      </c>
      <c r="AX15" s="8">
        <v>20030</v>
      </c>
      <c r="AY15" s="8">
        <v>20063</v>
      </c>
      <c r="AZ15" s="8">
        <v>20356</v>
      </c>
      <c r="BA15" s="8">
        <v>20300</v>
      </c>
      <c r="BB15" s="8">
        <v>20250</v>
      </c>
      <c r="BC15" s="8">
        <v>20200</v>
      </c>
      <c r="BD15" s="8">
        <v>20560</v>
      </c>
      <c r="BE15" s="8">
        <v>20150</v>
      </c>
      <c r="BF15" s="8">
        <v>20200</v>
      </c>
      <c r="BG15" s="8">
        <v>20200</v>
      </c>
      <c r="BH15" s="8">
        <v>20275</v>
      </c>
      <c r="BI15" s="8">
        <v>20250</v>
      </c>
      <c r="BJ15" s="8">
        <v>20300</v>
      </c>
      <c r="BK15" s="8">
        <v>20300</v>
      </c>
      <c r="BL15" s="8">
        <v>20350</v>
      </c>
      <c r="BM15" s="8">
        <v>20400</v>
      </c>
      <c r="BN15" s="8">
        <v>20400</v>
      </c>
      <c r="BO15" s="8">
        <v>23250</v>
      </c>
      <c r="BP15" s="8">
        <v>24000</v>
      </c>
      <c r="BQ15" s="8">
        <v>24750</v>
      </c>
      <c r="BR15" s="8">
        <v>25000</v>
      </c>
      <c r="BS15" s="8">
        <v>25000</v>
      </c>
      <c r="BT15" s="8">
        <v>26000</v>
      </c>
      <c r="BU15" s="8">
        <v>26000</v>
      </c>
      <c r="BV15" s="8">
        <v>27000</v>
      </c>
      <c r="BW15" s="8">
        <v>26500</v>
      </c>
      <c r="BX15" s="8">
        <v>28500</v>
      </c>
      <c r="BY15" s="8">
        <v>28000</v>
      </c>
      <c r="BZ15" s="8">
        <v>28000</v>
      </c>
      <c r="CA15" s="8">
        <v>28000</v>
      </c>
      <c r="CB15" s="8">
        <v>29000</v>
      </c>
      <c r="CC15" s="8">
        <v>29000</v>
      </c>
      <c r="CD15" s="8">
        <v>26750</v>
      </c>
      <c r="CE15" s="8">
        <v>26400</v>
      </c>
      <c r="CF15" s="8">
        <v>27000</v>
      </c>
      <c r="CG15" s="8">
        <v>28000</v>
      </c>
      <c r="CH15" s="8">
        <v>28000</v>
      </c>
      <c r="CI15" s="8">
        <v>28000</v>
      </c>
      <c r="CJ15" s="8">
        <v>29500</v>
      </c>
      <c r="CK15" s="8">
        <v>30000</v>
      </c>
      <c r="CL15" s="8">
        <v>30000</v>
      </c>
      <c r="CM15" s="8">
        <v>30000</v>
      </c>
      <c r="CN15" s="8">
        <v>30400</v>
      </c>
      <c r="CO15" s="8">
        <v>31000</v>
      </c>
      <c r="CP15" s="8">
        <v>32000</v>
      </c>
      <c r="CQ15" s="8">
        <v>32000</v>
      </c>
      <c r="CR15" s="8">
        <v>33500</v>
      </c>
      <c r="CS15" s="8">
        <v>34250</v>
      </c>
      <c r="CT15" s="8">
        <v>33250</v>
      </c>
      <c r="CU15" s="8">
        <v>30500</v>
      </c>
      <c r="CV15" s="8">
        <v>33250</v>
      </c>
      <c r="CW15" s="8">
        <v>33000</v>
      </c>
      <c r="CX15" s="8">
        <v>33250</v>
      </c>
      <c r="CY15" s="8">
        <v>34000</v>
      </c>
      <c r="CZ15" s="8">
        <v>35000</v>
      </c>
      <c r="DA15" s="8">
        <v>34000</v>
      </c>
      <c r="DB15" s="8">
        <v>33000</v>
      </c>
      <c r="DC15" s="8">
        <v>33500</v>
      </c>
      <c r="DD15" s="8">
        <v>34000</v>
      </c>
      <c r="DE15" s="8">
        <v>34500</v>
      </c>
      <c r="DF15" s="8">
        <v>35000</v>
      </c>
      <c r="DG15" s="8">
        <v>36000</v>
      </c>
      <c r="DH15" s="8">
        <v>36400</v>
      </c>
      <c r="DI15" s="8">
        <v>37875</v>
      </c>
      <c r="DJ15" s="31">
        <v>38000</v>
      </c>
      <c r="DK15" s="31">
        <v>38000</v>
      </c>
      <c r="DL15" s="31">
        <v>38750</v>
      </c>
      <c r="DM15" s="31">
        <v>39700</v>
      </c>
      <c r="DN15" s="31">
        <v>40000</v>
      </c>
      <c r="DO15" s="31">
        <v>40000</v>
      </c>
      <c r="DP15" s="31">
        <v>40750</v>
      </c>
      <c r="DQ15" s="31">
        <v>35750</v>
      </c>
      <c r="DR15" s="31">
        <v>35250</v>
      </c>
      <c r="DS15" s="31">
        <v>43500</v>
      </c>
      <c r="DT15" s="31">
        <v>42000</v>
      </c>
      <c r="DU15" s="31">
        <v>42250</v>
      </c>
      <c r="DV15" s="31">
        <v>42600</v>
      </c>
      <c r="DW15" s="31">
        <v>42000</v>
      </c>
      <c r="DX15" s="31">
        <v>41750</v>
      </c>
      <c r="DY15" s="8">
        <v>41600</v>
      </c>
      <c r="DZ15" s="8">
        <v>42000</v>
      </c>
      <c r="EA15" s="31">
        <v>42000</v>
      </c>
      <c r="EB15" s="31">
        <v>42000</v>
      </c>
      <c r="EC15" s="31">
        <v>42000</v>
      </c>
      <c r="ED15" s="31">
        <v>42000</v>
      </c>
      <c r="EE15" s="31">
        <v>42000</v>
      </c>
      <c r="EF15" s="31">
        <v>42000</v>
      </c>
      <c r="EG15" s="31">
        <v>42000</v>
      </c>
      <c r="EH15" s="31">
        <v>42000</v>
      </c>
      <c r="EI15" s="31">
        <v>42000</v>
      </c>
      <c r="EJ15" s="31">
        <v>42000</v>
      </c>
      <c r="EK15" s="31">
        <v>42000</v>
      </c>
      <c r="EL15" s="31">
        <v>42000</v>
      </c>
      <c r="EM15" s="31">
        <v>42000</v>
      </c>
      <c r="EN15" s="31">
        <v>42050</v>
      </c>
      <c r="EO15" s="31">
        <v>42000</v>
      </c>
      <c r="EP15" s="31">
        <v>42000</v>
      </c>
      <c r="EQ15" s="31">
        <v>42000</v>
      </c>
      <c r="ER15" s="31">
        <v>42000</v>
      </c>
      <c r="ES15" s="31">
        <v>42000</v>
      </c>
      <c r="ET15" s="31">
        <v>42000</v>
      </c>
      <c r="EU15" s="31">
        <v>42000</v>
      </c>
      <c r="EV15" s="31">
        <v>42000</v>
      </c>
      <c r="EW15" s="31">
        <v>42000</v>
      </c>
      <c r="EX15" s="31">
        <v>42000</v>
      </c>
      <c r="EY15" s="31">
        <v>42000</v>
      </c>
      <c r="EZ15" s="31">
        <v>42000</v>
      </c>
      <c r="FA15" s="31">
        <v>42000</v>
      </c>
      <c r="FB15" s="31">
        <v>42000</v>
      </c>
      <c r="FC15" s="31">
        <v>42000</v>
      </c>
      <c r="FD15" s="31">
        <v>42000</v>
      </c>
      <c r="FE15" s="31">
        <v>42000</v>
      </c>
      <c r="FF15" s="31">
        <v>42000</v>
      </c>
      <c r="FG15" s="31">
        <v>42000</v>
      </c>
      <c r="FH15" s="31">
        <v>42000</v>
      </c>
      <c r="FI15" s="31">
        <v>42000</v>
      </c>
      <c r="FJ15" s="31">
        <v>42000</v>
      </c>
      <c r="FK15" s="31">
        <v>42000</v>
      </c>
      <c r="FL15" s="43">
        <v>42000</v>
      </c>
      <c r="FM15" s="43">
        <v>42000</v>
      </c>
      <c r="FN15" s="43">
        <v>42000</v>
      </c>
      <c r="FO15" s="43">
        <v>42000</v>
      </c>
      <c r="FP15" s="43">
        <v>42000</v>
      </c>
      <c r="FQ15" s="43">
        <v>42000</v>
      </c>
      <c r="FR15" s="43">
        <v>42000</v>
      </c>
      <c r="FS15" s="43">
        <v>42000</v>
      </c>
      <c r="FT15" s="43">
        <v>42000</v>
      </c>
      <c r="FU15" s="43">
        <v>42000</v>
      </c>
      <c r="FV15" s="43">
        <v>42000</v>
      </c>
      <c r="FW15" s="43">
        <v>42000</v>
      </c>
    </row>
    <row r="16" spans="1:179" ht="15" customHeight="1" x14ac:dyDescent="0.25">
      <c r="A16" s="28" t="s">
        <v>59</v>
      </c>
      <c r="B16" s="8">
        <v>32000</v>
      </c>
      <c r="C16" s="8">
        <v>31500</v>
      </c>
      <c r="D16" s="8">
        <v>32000</v>
      </c>
      <c r="E16" s="8">
        <v>31500</v>
      </c>
      <c r="F16" s="8">
        <v>32000</v>
      </c>
      <c r="G16" s="8">
        <v>32000</v>
      </c>
      <c r="H16" s="8">
        <v>32875</v>
      </c>
      <c r="I16" s="8">
        <v>30500</v>
      </c>
      <c r="J16" s="8">
        <v>31625</v>
      </c>
      <c r="K16" s="8">
        <v>30250</v>
      </c>
      <c r="L16" s="8">
        <v>29500</v>
      </c>
      <c r="M16" s="8">
        <v>28000</v>
      </c>
      <c r="N16" s="8">
        <v>28000</v>
      </c>
      <c r="O16" s="8">
        <v>26000</v>
      </c>
      <c r="P16" s="8">
        <v>22750</v>
      </c>
      <c r="Q16" s="8">
        <v>25000</v>
      </c>
      <c r="R16" s="8">
        <v>24750</v>
      </c>
      <c r="S16" s="8">
        <v>23500</v>
      </c>
      <c r="T16" s="8">
        <v>20250</v>
      </c>
      <c r="U16" s="8">
        <v>20500</v>
      </c>
      <c r="V16" s="8">
        <v>21250</v>
      </c>
      <c r="W16" s="8">
        <v>22200</v>
      </c>
      <c r="X16" s="8">
        <v>22750</v>
      </c>
      <c r="Y16" s="8">
        <v>22500</v>
      </c>
      <c r="Z16" s="8">
        <v>22500</v>
      </c>
      <c r="AA16" s="8">
        <v>22000</v>
      </c>
      <c r="AB16" s="8">
        <v>21000</v>
      </c>
      <c r="AC16" s="8">
        <v>21400</v>
      </c>
      <c r="AD16" s="8">
        <v>21000</v>
      </c>
      <c r="AE16" s="8">
        <v>21000</v>
      </c>
      <c r="AF16" s="8">
        <v>21000</v>
      </c>
      <c r="AG16" s="8">
        <v>22000</v>
      </c>
      <c r="AH16" s="8">
        <v>22800</v>
      </c>
      <c r="AI16" s="8">
        <v>22250</v>
      </c>
      <c r="AJ16" s="8">
        <v>22000</v>
      </c>
      <c r="AK16" s="8">
        <v>22000</v>
      </c>
      <c r="AL16" s="8">
        <v>22000</v>
      </c>
      <c r="AM16" s="8">
        <v>22000</v>
      </c>
      <c r="AN16" s="8">
        <v>22000</v>
      </c>
      <c r="AO16" s="8">
        <v>22000</v>
      </c>
      <c r="AP16" s="8">
        <v>22000</v>
      </c>
      <c r="AQ16" s="8">
        <v>22000</v>
      </c>
      <c r="AR16" s="8">
        <v>22000</v>
      </c>
      <c r="AS16" s="8">
        <v>22500</v>
      </c>
      <c r="AT16" s="8">
        <v>22000</v>
      </c>
      <c r="AU16" s="8">
        <v>22000</v>
      </c>
      <c r="AV16" s="8">
        <v>22000</v>
      </c>
      <c r="AW16" s="8">
        <v>22000</v>
      </c>
      <c r="AX16" s="8">
        <v>22000</v>
      </c>
      <c r="AY16" s="8">
        <v>22000</v>
      </c>
      <c r="AZ16" s="8">
        <v>22000</v>
      </c>
      <c r="BA16" s="8">
        <v>22000</v>
      </c>
      <c r="BB16" s="8">
        <v>23000</v>
      </c>
      <c r="BC16" s="8">
        <v>22500</v>
      </c>
      <c r="BD16" s="8">
        <v>22500</v>
      </c>
      <c r="BE16" s="8">
        <v>22000</v>
      </c>
      <c r="BF16" s="8">
        <v>22000</v>
      </c>
      <c r="BG16" s="8">
        <v>22000</v>
      </c>
      <c r="BH16" s="8">
        <v>22750</v>
      </c>
      <c r="BI16" s="8">
        <v>22750</v>
      </c>
      <c r="BJ16" s="8">
        <v>22750</v>
      </c>
      <c r="BK16" s="8">
        <v>22000</v>
      </c>
      <c r="BL16" s="8">
        <v>22000</v>
      </c>
      <c r="BM16" s="8">
        <v>22000</v>
      </c>
      <c r="BN16" s="8">
        <v>24000</v>
      </c>
      <c r="BO16" s="8">
        <v>24250</v>
      </c>
      <c r="BP16" s="8">
        <v>24000</v>
      </c>
      <c r="BQ16" s="8">
        <v>24000</v>
      </c>
      <c r="BR16" s="8">
        <v>24000</v>
      </c>
      <c r="BS16" s="8">
        <v>24000</v>
      </c>
      <c r="BT16" s="8">
        <v>24000</v>
      </c>
      <c r="BU16" s="8">
        <v>24000</v>
      </c>
      <c r="BV16" s="8">
        <v>24800</v>
      </c>
      <c r="BW16" s="8">
        <v>24000</v>
      </c>
      <c r="BX16" s="8">
        <v>25000</v>
      </c>
      <c r="BY16" s="8">
        <v>25000</v>
      </c>
      <c r="BZ16" s="8">
        <v>25000</v>
      </c>
      <c r="CA16" s="8">
        <v>25000</v>
      </c>
      <c r="CB16" s="8">
        <v>27000</v>
      </c>
      <c r="CC16" s="8">
        <v>28000</v>
      </c>
      <c r="CD16" s="8">
        <v>29000</v>
      </c>
      <c r="CE16" s="8">
        <v>25200</v>
      </c>
      <c r="CF16" s="8">
        <v>28250</v>
      </c>
      <c r="CG16" s="8">
        <v>30000</v>
      </c>
      <c r="CH16" s="8">
        <v>30000</v>
      </c>
      <c r="CI16" s="8">
        <v>30000</v>
      </c>
      <c r="CJ16" s="8">
        <v>30000</v>
      </c>
      <c r="CK16" s="8">
        <v>30500</v>
      </c>
      <c r="CL16" s="8">
        <v>30000</v>
      </c>
      <c r="CM16" s="8">
        <v>30000</v>
      </c>
      <c r="CN16" s="8">
        <v>30000</v>
      </c>
      <c r="CO16" s="8">
        <v>30000</v>
      </c>
      <c r="CP16" s="8">
        <v>30000</v>
      </c>
      <c r="CQ16" s="8">
        <v>30000</v>
      </c>
      <c r="CR16" s="8">
        <v>30500</v>
      </c>
      <c r="CS16" s="8">
        <v>28000</v>
      </c>
      <c r="CT16" s="8">
        <v>28000</v>
      </c>
      <c r="CU16" s="8">
        <v>28000</v>
      </c>
      <c r="CV16" s="8">
        <v>29000</v>
      </c>
      <c r="CW16" s="8">
        <v>28000</v>
      </c>
      <c r="CX16" s="8">
        <v>28000</v>
      </c>
      <c r="CY16" s="8">
        <v>29000</v>
      </c>
      <c r="CZ16" s="8">
        <v>30600</v>
      </c>
      <c r="DA16" s="8">
        <v>30000</v>
      </c>
      <c r="DB16" s="8">
        <v>30000</v>
      </c>
      <c r="DC16" s="8">
        <v>29500</v>
      </c>
      <c r="DD16" s="8">
        <v>28500</v>
      </c>
      <c r="DE16" s="8">
        <v>28250</v>
      </c>
      <c r="DF16" s="8">
        <v>29000</v>
      </c>
      <c r="DG16" s="8">
        <v>29000</v>
      </c>
      <c r="DH16" s="8">
        <v>29000</v>
      </c>
      <c r="DI16" s="8">
        <v>31000</v>
      </c>
      <c r="DJ16" s="31">
        <v>32000</v>
      </c>
      <c r="DK16" s="31">
        <v>33400</v>
      </c>
      <c r="DL16" s="31">
        <v>33250</v>
      </c>
      <c r="DM16" s="31">
        <v>35600</v>
      </c>
      <c r="DN16" s="31">
        <v>35500</v>
      </c>
      <c r="DO16" s="31">
        <v>37750</v>
      </c>
      <c r="DP16" s="31">
        <v>38000</v>
      </c>
      <c r="DQ16" s="31">
        <v>38000</v>
      </c>
      <c r="DR16" s="31">
        <v>38500</v>
      </c>
      <c r="DS16" s="31">
        <v>45000</v>
      </c>
      <c r="DT16" s="31">
        <v>40000</v>
      </c>
      <c r="DU16" s="31">
        <v>40000</v>
      </c>
      <c r="DV16" s="31">
        <v>40000</v>
      </c>
      <c r="DW16" s="31">
        <v>40000</v>
      </c>
      <c r="DX16" s="31">
        <v>40000</v>
      </c>
      <c r="DY16" s="8">
        <v>40000</v>
      </c>
      <c r="DZ16" s="8">
        <v>40000</v>
      </c>
      <c r="EA16" s="31">
        <v>40000</v>
      </c>
      <c r="EB16" s="31">
        <v>40000</v>
      </c>
      <c r="EC16" s="31">
        <v>40000</v>
      </c>
      <c r="ED16" s="31">
        <v>40000</v>
      </c>
      <c r="EE16" s="31">
        <v>40000</v>
      </c>
      <c r="EF16" s="31">
        <v>40000</v>
      </c>
      <c r="EG16" s="31">
        <v>40000</v>
      </c>
      <c r="EH16" s="31">
        <v>40000</v>
      </c>
      <c r="EI16" s="31">
        <v>40000</v>
      </c>
      <c r="EJ16" s="31">
        <v>40000</v>
      </c>
      <c r="EK16" s="31">
        <v>40000</v>
      </c>
      <c r="EL16" s="31">
        <v>40000</v>
      </c>
      <c r="EM16" s="31">
        <v>40000</v>
      </c>
      <c r="EN16" s="31">
        <v>40000</v>
      </c>
      <c r="EO16" s="31">
        <v>40000</v>
      </c>
      <c r="EP16" s="31">
        <v>40000</v>
      </c>
      <c r="EQ16" s="31">
        <v>40000</v>
      </c>
      <c r="ER16" s="31">
        <v>40000</v>
      </c>
      <c r="ES16" s="31">
        <v>40000</v>
      </c>
      <c r="ET16" s="31">
        <v>40000</v>
      </c>
      <c r="EU16" s="31">
        <v>40000</v>
      </c>
      <c r="EV16" s="31">
        <v>40000</v>
      </c>
      <c r="EW16" s="31">
        <v>40000</v>
      </c>
      <c r="EX16" s="31">
        <v>40000</v>
      </c>
      <c r="EY16" s="31">
        <v>40000</v>
      </c>
      <c r="EZ16" s="31">
        <v>40000</v>
      </c>
      <c r="FA16" s="31">
        <v>40000</v>
      </c>
      <c r="FB16" s="31">
        <v>40000</v>
      </c>
      <c r="FC16" s="31">
        <v>40000</v>
      </c>
      <c r="FD16" s="31">
        <v>40000</v>
      </c>
      <c r="FE16" s="31">
        <v>40000</v>
      </c>
      <c r="FF16" s="31">
        <v>40000</v>
      </c>
      <c r="FG16" s="31">
        <v>40000</v>
      </c>
      <c r="FH16" s="31">
        <v>40000</v>
      </c>
      <c r="FI16" s="31">
        <v>40000</v>
      </c>
      <c r="FJ16" s="31">
        <v>40000</v>
      </c>
      <c r="FK16" s="31">
        <v>40000</v>
      </c>
      <c r="FL16" s="43">
        <v>40000</v>
      </c>
      <c r="FM16" s="43">
        <v>40000</v>
      </c>
      <c r="FN16" s="43">
        <v>40000</v>
      </c>
      <c r="FO16" s="43">
        <v>40000</v>
      </c>
      <c r="FP16" s="43">
        <v>40000</v>
      </c>
      <c r="FQ16" s="43">
        <v>40000</v>
      </c>
      <c r="FR16" s="43">
        <v>40000</v>
      </c>
      <c r="FS16" s="43">
        <v>40000</v>
      </c>
      <c r="FT16" s="43">
        <v>40000</v>
      </c>
      <c r="FU16" s="43">
        <v>40000</v>
      </c>
      <c r="FV16" s="43">
        <v>40000</v>
      </c>
      <c r="FW16" s="43">
        <v>40000</v>
      </c>
    </row>
    <row r="17" spans="1:179" ht="15" customHeight="1" x14ac:dyDescent="0.25">
      <c r="A17" s="28" t="s">
        <v>60</v>
      </c>
      <c r="B17" s="8">
        <v>31000</v>
      </c>
      <c r="C17" s="8">
        <v>31000</v>
      </c>
      <c r="D17" s="8">
        <v>31500</v>
      </c>
      <c r="E17" s="8">
        <v>31500</v>
      </c>
      <c r="F17" s="8">
        <v>31750</v>
      </c>
      <c r="G17" s="8">
        <v>31750</v>
      </c>
      <c r="H17" s="8">
        <v>31750</v>
      </c>
      <c r="I17" s="8">
        <v>31000</v>
      </c>
      <c r="J17" s="8">
        <v>31000</v>
      </c>
      <c r="K17" s="8">
        <v>29750</v>
      </c>
      <c r="L17" s="8">
        <v>28375</v>
      </c>
      <c r="M17" s="8">
        <v>27250</v>
      </c>
      <c r="N17" s="8">
        <v>26750</v>
      </c>
      <c r="O17" s="8">
        <v>25000</v>
      </c>
      <c r="P17" s="8">
        <v>22750</v>
      </c>
      <c r="Q17" s="8">
        <v>24000</v>
      </c>
      <c r="R17" s="8">
        <v>23750</v>
      </c>
      <c r="S17" s="8">
        <v>23250</v>
      </c>
      <c r="T17" s="8">
        <v>21375</v>
      </c>
      <c r="U17" s="8">
        <v>21000</v>
      </c>
      <c r="V17" s="8">
        <v>20750</v>
      </c>
      <c r="W17" s="8">
        <v>21000</v>
      </c>
      <c r="X17" s="8">
        <v>21000</v>
      </c>
      <c r="Y17" s="8">
        <v>21100</v>
      </c>
      <c r="Z17" s="8">
        <v>21500</v>
      </c>
      <c r="AA17" s="8">
        <v>21000</v>
      </c>
      <c r="AB17" s="8">
        <v>20000</v>
      </c>
      <c r="AC17" s="8">
        <v>20500</v>
      </c>
      <c r="AD17" s="8">
        <v>21000</v>
      </c>
      <c r="AE17" s="8">
        <v>21000</v>
      </c>
      <c r="AF17" s="8">
        <v>21000</v>
      </c>
      <c r="AG17" s="8">
        <v>21000</v>
      </c>
      <c r="AH17" s="8">
        <v>21000</v>
      </c>
      <c r="AI17" s="8">
        <v>21000</v>
      </c>
      <c r="AJ17" s="8">
        <v>20500</v>
      </c>
      <c r="AK17" s="8">
        <v>20000</v>
      </c>
      <c r="AL17" s="8">
        <v>20000</v>
      </c>
      <c r="AM17" s="8">
        <v>20000</v>
      </c>
      <c r="AN17" s="8">
        <v>20000</v>
      </c>
      <c r="AO17" s="8">
        <v>20000</v>
      </c>
      <c r="AP17" s="8">
        <v>20250</v>
      </c>
      <c r="AQ17" s="8">
        <v>20500</v>
      </c>
      <c r="AR17" s="8">
        <v>20500</v>
      </c>
      <c r="AS17" s="8">
        <v>20500</v>
      </c>
      <c r="AT17" s="8">
        <v>20500</v>
      </c>
      <c r="AU17" s="8">
        <v>20500</v>
      </c>
      <c r="AV17" s="8">
        <v>20750</v>
      </c>
      <c r="AW17" s="8">
        <v>20500</v>
      </c>
      <c r="AX17" s="8">
        <v>20875</v>
      </c>
      <c r="AY17" s="8">
        <v>21000</v>
      </c>
      <c r="AZ17" s="8">
        <v>21000</v>
      </c>
      <c r="BA17" s="8">
        <v>21000</v>
      </c>
      <c r="BB17" s="8">
        <v>21000</v>
      </c>
      <c r="BC17" s="8">
        <v>21000</v>
      </c>
      <c r="BD17" s="8">
        <v>21000</v>
      </c>
      <c r="BE17" s="8">
        <v>21000</v>
      </c>
      <c r="BF17" s="8">
        <v>21000</v>
      </c>
      <c r="BG17" s="8">
        <v>21750</v>
      </c>
      <c r="BH17" s="8">
        <v>22000</v>
      </c>
      <c r="BI17" s="8">
        <v>22000</v>
      </c>
      <c r="BJ17" s="8">
        <v>22750</v>
      </c>
      <c r="BK17" s="8">
        <v>23000</v>
      </c>
      <c r="BL17" s="8">
        <v>23000</v>
      </c>
      <c r="BM17" s="8">
        <v>23500</v>
      </c>
      <c r="BN17" s="8">
        <v>23000</v>
      </c>
      <c r="BO17" s="8">
        <v>22750</v>
      </c>
      <c r="BP17" s="8">
        <v>23500</v>
      </c>
      <c r="BQ17" s="8">
        <v>24000</v>
      </c>
      <c r="BR17" s="8">
        <v>24750</v>
      </c>
      <c r="BS17" s="8">
        <v>25000</v>
      </c>
      <c r="BT17" s="8">
        <v>25667</v>
      </c>
      <c r="BU17" s="8">
        <v>26000</v>
      </c>
      <c r="BV17" s="8">
        <v>26000</v>
      </c>
      <c r="BW17" s="8">
        <v>26625</v>
      </c>
      <c r="BX17" s="8">
        <v>27750</v>
      </c>
      <c r="BY17" s="8">
        <v>28000</v>
      </c>
      <c r="BZ17" s="8">
        <v>28000</v>
      </c>
      <c r="CA17" s="8">
        <v>28000</v>
      </c>
      <c r="CB17" s="8">
        <v>28750</v>
      </c>
      <c r="CC17" s="8">
        <v>27500</v>
      </c>
      <c r="CD17" s="8">
        <v>25500</v>
      </c>
      <c r="CE17" s="8">
        <v>26500</v>
      </c>
      <c r="CF17" s="8">
        <v>27500</v>
      </c>
      <c r="CG17" s="8">
        <v>28000</v>
      </c>
      <c r="CH17" s="8">
        <v>28000</v>
      </c>
      <c r="CI17" s="8">
        <v>28000</v>
      </c>
      <c r="CJ17" s="8">
        <v>28000</v>
      </c>
      <c r="CK17" s="8">
        <v>28000</v>
      </c>
      <c r="CL17" s="8">
        <v>28500</v>
      </c>
      <c r="CM17" s="8">
        <v>29000</v>
      </c>
      <c r="CN17" s="8">
        <v>30250</v>
      </c>
      <c r="CO17" s="8">
        <v>31000</v>
      </c>
      <c r="CP17" s="8">
        <v>31750</v>
      </c>
      <c r="CQ17" s="8">
        <v>33000</v>
      </c>
      <c r="CR17" s="8">
        <v>33000</v>
      </c>
      <c r="CS17" s="8">
        <v>33000</v>
      </c>
      <c r="CT17" s="8">
        <v>31250</v>
      </c>
      <c r="CU17" s="8">
        <v>30500</v>
      </c>
      <c r="CV17" s="8">
        <v>31750</v>
      </c>
      <c r="CW17" s="8">
        <v>32000</v>
      </c>
      <c r="CX17" s="8">
        <v>32000</v>
      </c>
      <c r="CY17" s="8">
        <v>32000</v>
      </c>
      <c r="CZ17" s="8">
        <v>32000</v>
      </c>
      <c r="DA17" s="8">
        <v>32750</v>
      </c>
      <c r="DB17" s="8">
        <v>33000</v>
      </c>
      <c r="DC17" s="8">
        <v>33000</v>
      </c>
      <c r="DD17" s="8">
        <v>33500</v>
      </c>
      <c r="DE17" s="8">
        <v>34000</v>
      </c>
      <c r="DF17" s="8">
        <v>34000</v>
      </c>
      <c r="DG17" s="8">
        <v>34500</v>
      </c>
      <c r="DH17" s="8">
        <v>35000</v>
      </c>
      <c r="DI17" s="8">
        <v>35250</v>
      </c>
      <c r="DJ17" s="31">
        <v>36000</v>
      </c>
      <c r="DK17" s="31">
        <v>36000</v>
      </c>
      <c r="DL17" s="31">
        <v>36750</v>
      </c>
      <c r="DM17" s="31">
        <v>37750</v>
      </c>
      <c r="DN17" s="31">
        <v>38750</v>
      </c>
      <c r="DO17" s="31">
        <v>40000</v>
      </c>
      <c r="DP17" s="31">
        <v>40000</v>
      </c>
      <c r="DQ17" s="31">
        <v>40000</v>
      </c>
      <c r="DR17" s="31">
        <v>40000</v>
      </c>
      <c r="DS17" s="31">
        <v>40000</v>
      </c>
      <c r="DT17" s="31">
        <v>40000</v>
      </c>
      <c r="DU17" s="31">
        <v>40000</v>
      </c>
      <c r="DV17" s="31">
        <v>40000</v>
      </c>
      <c r="DW17" s="31">
        <v>40000</v>
      </c>
      <c r="DX17" s="31">
        <v>40000</v>
      </c>
      <c r="DY17" s="8">
        <v>40000</v>
      </c>
      <c r="DZ17" s="8">
        <v>40000</v>
      </c>
      <c r="EA17" s="31">
        <v>40000</v>
      </c>
      <c r="EB17" s="31">
        <v>40000</v>
      </c>
      <c r="EC17" s="31">
        <v>42000</v>
      </c>
      <c r="ED17" s="31">
        <v>43800</v>
      </c>
      <c r="EE17" s="31">
        <v>45000</v>
      </c>
      <c r="EF17" s="31">
        <v>46500</v>
      </c>
      <c r="EG17" s="31">
        <v>45000</v>
      </c>
      <c r="EH17" s="31">
        <v>45000</v>
      </c>
      <c r="EI17" s="31">
        <v>41750</v>
      </c>
      <c r="EJ17" s="31">
        <v>40000</v>
      </c>
      <c r="EK17" s="31">
        <v>40000</v>
      </c>
      <c r="EL17" s="31">
        <v>40000</v>
      </c>
      <c r="EM17" s="31">
        <v>40000</v>
      </c>
      <c r="EN17" s="31">
        <v>40000</v>
      </c>
      <c r="EO17" s="31">
        <v>40000</v>
      </c>
      <c r="EP17" s="31">
        <v>40000</v>
      </c>
      <c r="EQ17" s="31">
        <v>40000</v>
      </c>
      <c r="ER17" s="31">
        <v>40000</v>
      </c>
      <c r="ES17" s="31">
        <v>40000</v>
      </c>
      <c r="ET17" s="31">
        <v>40000</v>
      </c>
      <c r="EU17" s="31">
        <v>40000</v>
      </c>
      <c r="EV17" s="31">
        <v>40000</v>
      </c>
      <c r="EW17" s="31">
        <v>40000</v>
      </c>
      <c r="EX17" s="31">
        <v>40000</v>
      </c>
      <c r="EY17" s="31">
        <v>40000</v>
      </c>
      <c r="EZ17" s="31">
        <v>40000</v>
      </c>
      <c r="FA17" s="31">
        <v>40000</v>
      </c>
      <c r="FB17" s="31">
        <v>40000</v>
      </c>
      <c r="FC17" s="31">
        <v>40000</v>
      </c>
      <c r="FD17" s="31">
        <v>42000</v>
      </c>
      <c r="FE17" s="31">
        <v>42000</v>
      </c>
      <c r="FF17" s="31">
        <v>42000</v>
      </c>
      <c r="FG17" s="31">
        <v>42000</v>
      </c>
      <c r="FH17" s="31">
        <v>42000</v>
      </c>
      <c r="FI17" s="31">
        <v>42000</v>
      </c>
      <c r="FJ17" s="31">
        <v>42000</v>
      </c>
      <c r="FK17" s="31">
        <v>42000</v>
      </c>
      <c r="FL17" s="43">
        <v>42000</v>
      </c>
      <c r="FM17" s="43">
        <v>42000</v>
      </c>
      <c r="FN17" s="43">
        <v>42000</v>
      </c>
      <c r="FO17" s="43">
        <v>42000</v>
      </c>
      <c r="FP17" s="43">
        <v>42000</v>
      </c>
      <c r="FQ17" s="43">
        <v>42000</v>
      </c>
      <c r="FR17" s="43">
        <v>42000</v>
      </c>
      <c r="FS17" s="43">
        <v>42000</v>
      </c>
      <c r="FT17" s="43">
        <v>42000</v>
      </c>
      <c r="FU17" s="43">
        <v>42000</v>
      </c>
      <c r="FV17" s="43">
        <v>42000</v>
      </c>
      <c r="FW17" s="43">
        <v>42000</v>
      </c>
    </row>
    <row r="18" spans="1:179" ht="15" customHeight="1" x14ac:dyDescent="0.25">
      <c r="A18" s="28" t="s">
        <v>61</v>
      </c>
      <c r="B18" s="8">
        <v>5788</v>
      </c>
      <c r="C18" s="8">
        <v>5425</v>
      </c>
      <c r="D18" s="8">
        <v>5250</v>
      </c>
      <c r="E18" s="8">
        <v>5875</v>
      </c>
      <c r="F18" s="8">
        <v>6175</v>
      </c>
      <c r="G18" s="8">
        <v>6000</v>
      </c>
      <c r="H18" s="8">
        <v>5825</v>
      </c>
      <c r="I18" s="8">
        <v>5700</v>
      </c>
      <c r="J18" s="8">
        <v>5775</v>
      </c>
      <c r="K18" s="8">
        <v>5450</v>
      </c>
      <c r="L18" s="8">
        <v>5775</v>
      </c>
      <c r="M18" s="8">
        <v>5775</v>
      </c>
      <c r="N18" s="8">
        <v>5800</v>
      </c>
      <c r="O18" s="8">
        <v>6000</v>
      </c>
      <c r="P18" s="8">
        <v>6300</v>
      </c>
      <c r="Q18" s="8">
        <v>6475</v>
      </c>
      <c r="R18" s="8">
        <v>6650</v>
      </c>
      <c r="S18" s="8">
        <v>6775</v>
      </c>
      <c r="T18" s="8">
        <v>6550</v>
      </c>
      <c r="U18" s="8">
        <v>6600</v>
      </c>
      <c r="V18" s="8">
        <v>6350</v>
      </c>
      <c r="W18" s="8">
        <v>6160</v>
      </c>
      <c r="X18" s="8">
        <v>6525</v>
      </c>
      <c r="Y18" s="8">
        <v>6600</v>
      </c>
      <c r="Z18" s="8">
        <v>6900</v>
      </c>
      <c r="AA18" s="8">
        <v>6750</v>
      </c>
      <c r="AB18" s="8">
        <v>6825</v>
      </c>
      <c r="AC18" s="8">
        <v>6950</v>
      </c>
      <c r="AD18" s="8">
        <v>6788</v>
      </c>
      <c r="AE18" s="8">
        <v>6750</v>
      </c>
      <c r="AF18" s="8">
        <v>6700</v>
      </c>
      <c r="AG18" s="8">
        <v>6850</v>
      </c>
      <c r="AH18" s="8">
        <v>6525</v>
      </c>
      <c r="AI18" s="8">
        <v>6775</v>
      </c>
      <c r="AJ18" s="8">
        <v>6775</v>
      </c>
      <c r="AK18" s="8">
        <v>6925</v>
      </c>
      <c r="AL18" s="8">
        <v>6700</v>
      </c>
      <c r="AM18" s="8">
        <v>6825</v>
      </c>
      <c r="AN18" s="8">
        <v>6850</v>
      </c>
      <c r="AO18" s="8">
        <v>6825</v>
      </c>
      <c r="AP18" s="8">
        <v>6800</v>
      </c>
      <c r="AQ18" s="8">
        <v>6800</v>
      </c>
      <c r="AR18" s="8">
        <v>6725</v>
      </c>
      <c r="AS18" s="8">
        <v>6850</v>
      </c>
      <c r="AT18" s="8">
        <v>6850</v>
      </c>
      <c r="AU18" s="8">
        <v>6875</v>
      </c>
      <c r="AV18" s="8">
        <v>7000</v>
      </c>
      <c r="AW18" s="8">
        <v>7000</v>
      </c>
      <c r="AX18" s="8">
        <v>7100</v>
      </c>
      <c r="AY18" s="8">
        <v>7000</v>
      </c>
      <c r="AZ18" s="8">
        <v>7250</v>
      </c>
      <c r="BA18" s="8">
        <v>7200</v>
      </c>
      <c r="BB18" s="8">
        <v>7425</v>
      </c>
      <c r="BC18" s="8">
        <v>7460</v>
      </c>
      <c r="BD18" s="8">
        <v>7550</v>
      </c>
      <c r="BE18" s="8">
        <v>7600</v>
      </c>
      <c r="BF18" s="8">
        <v>7500</v>
      </c>
      <c r="BG18" s="8">
        <v>7600</v>
      </c>
      <c r="BH18" s="8">
        <v>7500</v>
      </c>
      <c r="BI18" s="8">
        <v>7800</v>
      </c>
      <c r="BJ18" s="8">
        <v>6525</v>
      </c>
      <c r="BK18" s="8">
        <v>7100</v>
      </c>
      <c r="BL18" s="8">
        <v>7150</v>
      </c>
      <c r="BM18" s="8">
        <v>7400</v>
      </c>
      <c r="BN18" s="8">
        <v>7500</v>
      </c>
      <c r="BO18" s="8">
        <v>7500</v>
      </c>
      <c r="BP18" s="8">
        <v>7600</v>
      </c>
      <c r="BQ18" s="8">
        <v>7500</v>
      </c>
      <c r="BR18" s="8">
        <v>7500</v>
      </c>
      <c r="BS18" s="8">
        <v>7500</v>
      </c>
      <c r="BT18" s="8">
        <v>7600</v>
      </c>
      <c r="BU18" s="8">
        <v>7800</v>
      </c>
      <c r="BV18" s="8">
        <v>8175</v>
      </c>
      <c r="BW18" s="8">
        <v>7000</v>
      </c>
      <c r="BX18" s="8">
        <v>7500</v>
      </c>
      <c r="BY18" s="8">
        <v>8500</v>
      </c>
      <c r="BZ18" s="8">
        <v>8500</v>
      </c>
      <c r="CA18" s="8">
        <v>9000</v>
      </c>
      <c r="CB18" s="8">
        <v>9350</v>
      </c>
      <c r="CC18" s="8">
        <v>9300</v>
      </c>
      <c r="CD18" s="8">
        <v>10000</v>
      </c>
      <c r="CE18" s="8">
        <v>10000</v>
      </c>
      <c r="CF18" s="8">
        <v>10000</v>
      </c>
      <c r="CG18" s="8">
        <v>10000</v>
      </c>
      <c r="CH18" s="8">
        <v>10000</v>
      </c>
      <c r="CI18" s="8">
        <v>10035</v>
      </c>
      <c r="CJ18" s="8">
        <v>10015</v>
      </c>
      <c r="CK18" s="8">
        <v>10275</v>
      </c>
      <c r="CL18" s="8">
        <v>9775</v>
      </c>
      <c r="CM18" s="8">
        <v>10000</v>
      </c>
      <c r="CN18" s="8">
        <v>10000</v>
      </c>
      <c r="CO18" s="8">
        <v>10000</v>
      </c>
      <c r="CP18" s="8">
        <v>10000</v>
      </c>
      <c r="CQ18" s="8">
        <v>10000</v>
      </c>
      <c r="CR18" s="8">
        <v>10000</v>
      </c>
      <c r="CS18" s="8">
        <v>10000</v>
      </c>
      <c r="CT18" s="8">
        <v>10000</v>
      </c>
      <c r="CU18" s="8">
        <v>9725</v>
      </c>
      <c r="CV18" s="8">
        <v>9575</v>
      </c>
      <c r="CW18" s="8">
        <v>8600</v>
      </c>
      <c r="CX18" s="8">
        <v>8350</v>
      </c>
      <c r="CY18" s="8">
        <v>8450</v>
      </c>
      <c r="CZ18" s="8">
        <v>8300</v>
      </c>
      <c r="DA18" s="8">
        <v>8300</v>
      </c>
      <c r="DB18" s="8">
        <v>8300</v>
      </c>
      <c r="DC18" s="8">
        <v>8300</v>
      </c>
      <c r="DD18" s="8">
        <v>8325</v>
      </c>
      <c r="DE18" s="8">
        <v>8500</v>
      </c>
      <c r="DF18" s="8">
        <v>8500</v>
      </c>
      <c r="DG18" s="8">
        <v>8500</v>
      </c>
      <c r="DH18" s="8">
        <v>8500</v>
      </c>
      <c r="DI18" s="8">
        <v>8475</v>
      </c>
      <c r="DJ18" s="31">
        <v>8375</v>
      </c>
      <c r="DK18" s="31">
        <v>8380</v>
      </c>
      <c r="DL18" s="31">
        <v>8425</v>
      </c>
      <c r="DM18" s="31">
        <v>8425</v>
      </c>
      <c r="DN18" s="31">
        <v>8475</v>
      </c>
      <c r="DO18" s="31">
        <v>8500</v>
      </c>
      <c r="DP18" s="31">
        <v>8500</v>
      </c>
      <c r="DQ18" s="31">
        <v>8500</v>
      </c>
      <c r="DR18" s="31">
        <v>8500</v>
      </c>
      <c r="DS18" s="31">
        <v>8500</v>
      </c>
      <c r="DT18" s="31">
        <v>8448</v>
      </c>
      <c r="DU18" s="31">
        <v>8360</v>
      </c>
      <c r="DV18" s="31">
        <v>8400</v>
      </c>
      <c r="DW18" s="31">
        <v>8400</v>
      </c>
      <c r="DX18" s="31">
        <v>8450</v>
      </c>
      <c r="DY18" s="8">
        <v>8500</v>
      </c>
      <c r="DZ18" s="8">
        <v>8500</v>
      </c>
      <c r="EA18" s="31">
        <v>8500</v>
      </c>
      <c r="EB18" s="31">
        <v>8500</v>
      </c>
      <c r="EC18" s="31">
        <v>8500</v>
      </c>
      <c r="ED18" s="31">
        <v>8500</v>
      </c>
      <c r="EE18" s="31">
        <v>8500</v>
      </c>
      <c r="EF18" s="31">
        <v>8430</v>
      </c>
      <c r="EG18" s="31">
        <v>8435</v>
      </c>
      <c r="EH18" s="31">
        <v>8406</v>
      </c>
      <c r="EI18" s="31">
        <v>8463</v>
      </c>
      <c r="EJ18" s="31">
        <v>8493</v>
      </c>
      <c r="EK18" s="31">
        <v>8490</v>
      </c>
      <c r="EL18" s="31">
        <v>8500</v>
      </c>
      <c r="EM18" s="31">
        <v>8500</v>
      </c>
      <c r="EN18" s="31">
        <v>8500</v>
      </c>
      <c r="EO18" s="31">
        <v>8520</v>
      </c>
      <c r="EP18" s="31">
        <v>8534</v>
      </c>
      <c r="EQ18" s="31">
        <v>8570</v>
      </c>
      <c r="ER18" s="31">
        <v>8500</v>
      </c>
      <c r="ES18" s="31">
        <v>8590</v>
      </c>
      <c r="ET18" s="31">
        <v>8600</v>
      </c>
      <c r="EU18" s="31">
        <v>8600</v>
      </c>
      <c r="EV18" s="31">
        <v>8630</v>
      </c>
      <c r="EW18" s="31">
        <v>8675</v>
      </c>
      <c r="EX18" s="31">
        <v>8655</v>
      </c>
      <c r="EY18" s="31">
        <v>8760</v>
      </c>
      <c r="EZ18" s="31">
        <v>8800</v>
      </c>
      <c r="FA18" s="31">
        <v>8812</v>
      </c>
      <c r="FB18" s="31">
        <v>8850</v>
      </c>
      <c r="FC18" s="31">
        <v>8850</v>
      </c>
      <c r="FD18" s="31">
        <v>8850</v>
      </c>
      <c r="FE18" s="31">
        <v>9125</v>
      </c>
      <c r="FF18" s="31">
        <v>8900</v>
      </c>
      <c r="FG18" s="31">
        <v>8900</v>
      </c>
      <c r="FH18" s="31">
        <v>8960</v>
      </c>
      <c r="FI18" s="31">
        <v>9225</v>
      </c>
      <c r="FJ18" s="31">
        <v>9400</v>
      </c>
      <c r="FK18" s="31">
        <v>9700</v>
      </c>
      <c r="FL18" s="43">
        <v>9775</v>
      </c>
      <c r="FM18" s="43">
        <v>9400</v>
      </c>
      <c r="FN18" s="43">
        <v>9742</v>
      </c>
      <c r="FO18" s="43">
        <v>9950</v>
      </c>
      <c r="FP18" s="43">
        <v>10540</v>
      </c>
      <c r="FQ18" s="43">
        <v>10000</v>
      </c>
      <c r="FR18" s="43">
        <v>10600</v>
      </c>
      <c r="FS18" s="43">
        <v>10100</v>
      </c>
      <c r="FT18" s="43">
        <v>10575</v>
      </c>
      <c r="FU18" s="43">
        <v>10000</v>
      </c>
      <c r="FV18" s="43">
        <v>10600</v>
      </c>
      <c r="FW18" s="43">
        <v>10700</v>
      </c>
    </row>
    <row r="19" spans="1:179" ht="15" customHeight="1" x14ac:dyDescent="0.25">
      <c r="A19" s="28" t="s">
        <v>62</v>
      </c>
      <c r="B19" s="8">
        <v>5600</v>
      </c>
      <c r="C19" s="8">
        <v>5462.5</v>
      </c>
      <c r="D19" s="8">
        <v>5212.5</v>
      </c>
      <c r="E19" s="8">
        <v>6062.5</v>
      </c>
      <c r="F19" s="8">
        <v>6194</v>
      </c>
      <c r="G19" s="8">
        <v>5950</v>
      </c>
      <c r="H19" s="8">
        <v>5837.5</v>
      </c>
      <c r="I19" s="8">
        <v>5750</v>
      </c>
      <c r="J19" s="8">
        <v>5662.5</v>
      </c>
      <c r="K19" s="8">
        <v>5325</v>
      </c>
      <c r="L19" s="8">
        <v>5719</v>
      </c>
      <c r="M19" s="8">
        <v>5877.5</v>
      </c>
      <c r="N19" s="8">
        <v>5962.5</v>
      </c>
      <c r="O19" s="8">
        <v>6037</v>
      </c>
      <c r="P19" s="8">
        <v>6234</v>
      </c>
      <c r="Q19" s="8">
        <v>6500</v>
      </c>
      <c r="R19" s="8">
        <v>6644</v>
      </c>
      <c r="S19" s="8">
        <v>6687.5</v>
      </c>
      <c r="T19" s="8">
        <v>6562.5</v>
      </c>
      <c r="U19" s="8">
        <v>6587.5</v>
      </c>
      <c r="V19" s="8">
        <v>6325</v>
      </c>
      <c r="W19" s="8">
        <v>6320</v>
      </c>
      <c r="X19" s="8">
        <v>6575</v>
      </c>
      <c r="Y19" s="8">
        <v>6612.5</v>
      </c>
      <c r="Z19" s="8">
        <v>6675</v>
      </c>
      <c r="AA19" s="8">
        <v>6706.5</v>
      </c>
      <c r="AB19" s="8">
        <v>6900</v>
      </c>
      <c r="AC19" s="8">
        <v>6962.5</v>
      </c>
      <c r="AD19" s="8">
        <v>6862.5</v>
      </c>
      <c r="AE19" s="8">
        <v>6875</v>
      </c>
      <c r="AF19" s="8">
        <v>6820</v>
      </c>
      <c r="AG19" s="8">
        <v>6762.5</v>
      </c>
      <c r="AH19" s="8">
        <v>6602.5</v>
      </c>
      <c r="AI19" s="8">
        <v>6537.5</v>
      </c>
      <c r="AJ19" s="8">
        <v>6575</v>
      </c>
      <c r="AK19" s="8">
        <v>6660</v>
      </c>
      <c r="AL19" s="8">
        <v>6850</v>
      </c>
      <c r="AM19" s="8">
        <v>6787.5</v>
      </c>
      <c r="AN19" s="8">
        <v>6900</v>
      </c>
      <c r="AO19" s="8">
        <v>6900</v>
      </c>
      <c r="AP19" s="8">
        <v>6900</v>
      </c>
      <c r="AQ19" s="8">
        <v>6900</v>
      </c>
      <c r="AR19" s="8">
        <v>6900</v>
      </c>
      <c r="AS19" s="8">
        <v>6900</v>
      </c>
      <c r="AT19" s="8">
        <v>6900</v>
      </c>
      <c r="AU19" s="8">
        <v>6937.5</v>
      </c>
      <c r="AV19" s="8">
        <v>7050</v>
      </c>
      <c r="AW19" s="8">
        <v>7010</v>
      </c>
      <c r="AX19" s="8">
        <v>7012.5</v>
      </c>
      <c r="AY19" s="8">
        <v>7100</v>
      </c>
      <c r="AZ19" s="8">
        <v>7050</v>
      </c>
      <c r="BA19" s="8">
        <v>7250</v>
      </c>
      <c r="BB19" s="8">
        <v>7237.5</v>
      </c>
      <c r="BC19" s="8">
        <v>7500</v>
      </c>
      <c r="BD19" s="8">
        <v>7312.5</v>
      </c>
      <c r="BE19" s="8">
        <v>7300</v>
      </c>
      <c r="BF19" s="8">
        <v>7500</v>
      </c>
      <c r="BG19" s="8">
        <v>7500</v>
      </c>
      <c r="BH19" s="8">
        <v>7712.5</v>
      </c>
      <c r="BI19" s="8">
        <v>7700</v>
      </c>
      <c r="BJ19" s="8">
        <v>7012.5</v>
      </c>
      <c r="BK19" s="8">
        <v>6900</v>
      </c>
      <c r="BL19" s="8">
        <v>7175</v>
      </c>
      <c r="BM19" s="8">
        <v>7125</v>
      </c>
      <c r="BN19" s="8">
        <v>7325</v>
      </c>
      <c r="BO19" s="8">
        <v>7412.5</v>
      </c>
      <c r="BP19" s="8">
        <v>7450</v>
      </c>
      <c r="BQ19" s="8">
        <v>7500</v>
      </c>
      <c r="BR19" s="8">
        <v>7500</v>
      </c>
      <c r="BS19" s="8">
        <v>7575</v>
      </c>
      <c r="BT19" s="8">
        <v>7575</v>
      </c>
      <c r="BU19" s="8">
        <v>7887.5</v>
      </c>
      <c r="BV19" s="8">
        <v>7637.5</v>
      </c>
      <c r="BW19" s="8">
        <v>7125</v>
      </c>
      <c r="BX19" s="8">
        <v>8275</v>
      </c>
      <c r="BY19" s="8">
        <v>8575</v>
      </c>
      <c r="BZ19" s="8">
        <v>8740</v>
      </c>
      <c r="CA19" s="8">
        <v>8925</v>
      </c>
      <c r="CB19" s="8">
        <v>9550</v>
      </c>
      <c r="CC19" s="8">
        <v>9550</v>
      </c>
      <c r="CD19" s="8">
        <v>9780</v>
      </c>
      <c r="CE19" s="8">
        <v>9980</v>
      </c>
      <c r="CF19" s="8">
        <v>10000</v>
      </c>
      <c r="CG19" s="8">
        <v>10025</v>
      </c>
      <c r="CH19" s="8">
        <v>10000</v>
      </c>
      <c r="CI19" s="8">
        <v>10000</v>
      </c>
      <c r="CJ19" s="8">
        <v>10475</v>
      </c>
      <c r="CK19" s="8">
        <v>10400</v>
      </c>
      <c r="CL19" s="8">
        <v>9819</v>
      </c>
      <c r="CM19" s="8">
        <v>9937.5</v>
      </c>
      <c r="CN19" s="8">
        <v>10030</v>
      </c>
      <c r="CO19" s="8">
        <v>9912.5</v>
      </c>
      <c r="CP19" s="8">
        <v>9862.5</v>
      </c>
      <c r="CQ19" s="8">
        <v>9935</v>
      </c>
      <c r="CR19" s="8">
        <v>9919</v>
      </c>
      <c r="CS19" s="8">
        <v>9650</v>
      </c>
      <c r="CT19" s="8">
        <v>9850</v>
      </c>
      <c r="CU19" s="8">
        <v>9850</v>
      </c>
      <c r="CV19" s="8">
        <v>9325</v>
      </c>
      <c r="CW19" s="8">
        <v>8800</v>
      </c>
      <c r="CX19" s="8">
        <v>8275</v>
      </c>
      <c r="CY19" s="8">
        <v>8344</v>
      </c>
      <c r="CZ19" s="8">
        <v>8345</v>
      </c>
      <c r="DA19" s="8">
        <v>8440</v>
      </c>
      <c r="DB19" s="8">
        <v>8400</v>
      </c>
      <c r="DC19" s="8">
        <v>8350</v>
      </c>
      <c r="DD19" s="8">
        <v>8338</v>
      </c>
      <c r="DE19" s="8">
        <v>8406</v>
      </c>
      <c r="DF19" s="8">
        <v>8487.5</v>
      </c>
      <c r="DG19" s="8">
        <v>8500</v>
      </c>
      <c r="DH19" s="8">
        <v>8437.5</v>
      </c>
      <c r="DI19" s="8">
        <v>8462.5</v>
      </c>
      <c r="DJ19" s="31">
        <v>8441.5</v>
      </c>
      <c r="DK19" s="31">
        <v>8505</v>
      </c>
      <c r="DL19" s="31">
        <v>8519</v>
      </c>
      <c r="DM19" s="31">
        <v>8550</v>
      </c>
      <c r="DN19" s="31">
        <v>8600</v>
      </c>
      <c r="DO19" s="31">
        <v>8608.5</v>
      </c>
      <c r="DP19" s="31">
        <v>8550</v>
      </c>
      <c r="DQ19" s="31">
        <v>8562.5</v>
      </c>
      <c r="DR19" s="31">
        <v>8550</v>
      </c>
      <c r="DS19" s="31">
        <v>8521.5</v>
      </c>
      <c r="DT19" s="31">
        <v>8526</v>
      </c>
      <c r="DU19" s="31">
        <v>8500</v>
      </c>
      <c r="DV19" s="31">
        <v>8505</v>
      </c>
      <c r="DW19" s="31">
        <v>8512.5</v>
      </c>
      <c r="DX19" s="31">
        <v>8550</v>
      </c>
      <c r="DY19" s="8">
        <v>8550</v>
      </c>
      <c r="DZ19" s="8">
        <v>8537.5</v>
      </c>
      <c r="EA19" s="31">
        <v>8550</v>
      </c>
      <c r="EB19" s="31">
        <v>8560</v>
      </c>
      <c r="EC19" s="31">
        <v>8587</v>
      </c>
      <c r="ED19" s="31">
        <v>8600</v>
      </c>
      <c r="EE19" s="31">
        <v>8562.5</v>
      </c>
      <c r="EF19" s="31">
        <v>8550</v>
      </c>
      <c r="EG19" s="31">
        <v>8587.5</v>
      </c>
      <c r="EH19" s="31">
        <v>8520</v>
      </c>
      <c r="EI19" s="31">
        <v>8587.5</v>
      </c>
      <c r="EJ19" s="31">
        <v>8612.5</v>
      </c>
      <c r="EK19" s="31">
        <v>8500</v>
      </c>
      <c r="EL19" s="31">
        <v>8600</v>
      </c>
      <c r="EM19" s="31">
        <v>8600</v>
      </c>
      <c r="EN19" s="31">
        <v>8500</v>
      </c>
      <c r="EO19" s="31">
        <v>8587.5</v>
      </c>
      <c r="EP19" s="31">
        <v>8600</v>
      </c>
      <c r="EQ19" s="31">
        <v>8600</v>
      </c>
      <c r="ER19" s="31">
        <v>8750</v>
      </c>
      <c r="ES19" s="31">
        <v>8600</v>
      </c>
      <c r="ET19" s="31">
        <v>8820</v>
      </c>
      <c r="EU19" s="31">
        <v>8731</v>
      </c>
      <c r="EV19" s="31">
        <v>8662</v>
      </c>
      <c r="EW19" s="31">
        <v>8675</v>
      </c>
      <c r="EX19" s="31">
        <v>8700</v>
      </c>
      <c r="EY19" s="31">
        <v>8350</v>
      </c>
      <c r="EZ19" s="31">
        <v>8850</v>
      </c>
      <c r="FA19" s="31">
        <v>8850</v>
      </c>
      <c r="FB19" s="31">
        <v>8700</v>
      </c>
      <c r="FC19" s="31">
        <v>8700</v>
      </c>
      <c r="FD19" s="31">
        <v>8775</v>
      </c>
      <c r="FE19" s="31">
        <v>8890</v>
      </c>
      <c r="FF19" s="31">
        <v>8937</v>
      </c>
      <c r="FG19" s="31">
        <v>8932</v>
      </c>
      <c r="FH19" s="31">
        <v>8950</v>
      </c>
      <c r="FI19" s="31">
        <v>9400</v>
      </c>
      <c r="FJ19" s="31">
        <v>9830</v>
      </c>
      <c r="FK19" s="31">
        <v>10012.5</v>
      </c>
      <c r="FL19" s="43">
        <v>10000</v>
      </c>
      <c r="FM19" s="43">
        <v>9950</v>
      </c>
      <c r="FN19" s="14">
        <v>9800</v>
      </c>
      <c r="FO19" s="43">
        <v>9755.5</v>
      </c>
      <c r="FP19" s="43">
        <v>10215</v>
      </c>
      <c r="FQ19" s="43">
        <v>10000</v>
      </c>
      <c r="FR19" s="43">
        <v>10225</v>
      </c>
      <c r="FS19" s="43">
        <v>10200</v>
      </c>
      <c r="FT19" s="43">
        <v>10000</v>
      </c>
      <c r="FU19" s="43">
        <v>10000</v>
      </c>
      <c r="FV19" s="43">
        <v>10000</v>
      </c>
      <c r="FW19" s="43">
        <v>10000</v>
      </c>
    </row>
  </sheetData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Props1.xml><?xml version="1.0" encoding="utf-8"?>
<ds:datastoreItem xmlns:ds="http://schemas.openxmlformats.org/officeDocument/2006/customXml" ds:itemID="{093C1D01-3287-444A-ABB0-B490BB518AC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C10E5A6-592E-4CDE-8A64-2B981818E4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040E342-2602-4523-9F16-6D9011FCE937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3c9ac98d-36e3-464e-9a3d-571690e2b8cf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b7c6e371-85b2-45b9-a443-6636a3b1bbdc"/>
    <ds:schemaRef ds:uri="d39930e1-33b8-41aa-a2bd-3b384357663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45</vt:i4>
      </vt:variant>
    </vt:vector>
  </HeadingPairs>
  <TitlesOfParts>
    <vt:vector size="52" baseType="lpstr">
      <vt:lpstr>Notes</vt:lpstr>
      <vt:lpstr>Esssential Items CMB_Sorghum </vt:lpstr>
      <vt:lpstr>Food Items CMB_Sorghum</vt:lpstr>
      <vt:lpstr>Non-Food Items CMB</vt:lpstr>
      <vt:lpstr>Total Basket CMB_Sorghum</vt:lpstr>
      <vt:lpstr>Exch_Rate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exch_month21</vt:lpstr>
      <vt:lpstr>exch_month22</vt:lpstr>
      <vt:lpstr>exch_month3</vt:lpstr>
      <vt:lpstr>exch_month4</vt:lpstr>
      <vt:lpstr>exch_month5</vt:lpstr>
      <vt:lpstr>exch_month6</vt:lpstr>
      <vt:lpstr>exch_month7</vt:lpstr>
      <vt:lpstr>exch_month8</vt:lpstr>
      <vt:lpstr>exch_month9</vt:lpstr>
      <vt:lpstr>Exch_months1</vt:lpstr>
      <vt:lpstr>Exch_months2</vt:lpstr>
      <vt:lpstr>Exch_Rate_Data</vt:lpstr>
      <vt:lpstr>Exch_Rate_Data1</vt:lpstr>
      <vt:lpstr>exch_Rate_Data2</vt:lpstr>
      <vt:lpstr>exch_Rate_Data3</vt:lpstr>
      <vt:lpstr>Exch_rates</vt:lpstr>
      <vt:lpstr>Exch_regions1</vt:lpstr>
      <vt:lpstr>Exch_regions2</vt:lpstr>
      <vt:lpstr>Exchange_rate4</vt:lpstr>
      <vt:lpstr>Exchange_rate5</vt:lpstr>
      <vt:lpstr>Exchange_rate6</vt:lpstr>
      <vt:lpstr>Exchange_rate7</vt:lpstr>
      <vt:lpstr>exchange_rates10</vt:lpstr>
      <vt:lpstr>exchange_rates11</vt:lpstr>
      <vt:lpstr>exchange_rates12</vt:lpstr>
      <vt:lpstr>exchange_rates13</vt:lpstr>
      <vt:lpstr>exchange_rates14</vt:lpstr>
      <vt:lpstr>exchange_rates15</vt:lpstr>
      <vt:lpstr>exchange_rates16</vt:lpstr>
      <vt:lpstr>exchange_rates17</vt:lpstr>
      <vt:lpstr>exchange_rates18</vt:lpstr>
      <vt:lpstr>exchange_rates19</vt:lpstr>
      <vt:lpstr>exchange_rates8</vt:lpstr>
      <vt:lpstr>exchange_rates9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Peter, Mary (FAOSO)</dc:creator>
  <cp:lastModifiedBy>Bashir, Mohamed (FAOSO)</cp:lastModifiedBy>
  <cp:lastPrinted>2011-10-24T09:29:29Z</cp:lastPrinted>
  <dcterms:created xsi:type="dcterms:W3CDTF">2011-08-17T12:30:49Z</dcterms:created>
  <dcterms:modified xsi:type="dcterms:W3CDTF">2025-11-12T09:01:16Z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e2da354a-07c3-4bc5-8f45-41e5a7bc01bd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