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5/Sep/CMB in USD/"/>
    </mc:Choice>
  </mc:AlternateContent>
  <xr:revisionPtr revIDLastSave="1430" documentId="13_ncr:1_{24D5BF18-7A43-4883-BC93-BE49E87E8F40}" xr6:coauthVersionLast="47" xr6:coauthVersionMax="47" xr10:uidLastSave="{7878E149-D377-4776-AC39-36697DAA9510}"/>
  <bookViews>
    <workbookView xWindow="-110" yWindow="-110" windowWidth="19420" windowHeight="11500" tabRatio="839" firstSheet="2" activeTab="4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state="hidden" r:id="rId6"/>
    <sheet name="Exch-Data" sheetId="8" state="hidden" r:id="rId7"/>
  </sheets>
  <definedNames>
    <definedName name="_xlnm._FilterDatabase" localSheetId="3" hidden="1">'Non Food Items CMB_Regions'!$A$1:$KW$20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20">'Exch-Data'!$A$1:$EX$1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18">'Exch-Data'!$A$1:$EX$19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W20" i="4" l="1"/>
  <c r="KV20" i="4"/>
  <c r="KW19" i="4"/>
  <c r="KV19" i="4"/>
  <c r="KW18" i="4"/>
  <c r="KV18" i="4"/>
  <c r="KW17" i="4"/>
  <c r="KV17" i="4"/>
  <c r="KW16" i="4"/>
  <c r="KV16" i="4"/>
  <c r="KW15" i="4"/>
  <c r="KV15" i="4"/>
  <c r="KW14" i="4"/>
  <c r="KV14" i="4"/>
  <c r="KW13" i="4"/>
  <c r="KV13" i="4"/>
  <c r="KW12" i="4"/>
  <c r="KV12" i="4"/>
  <c r="KW11" i="4"/>
  <c r="KV11" i="4"/>
  <c r="KW10" i="4"/>
  <c r="KV10" i="4"/>
  <c r="KW9" i="4"/>
  <c r="KV9" i="4"/>
  <c r="KW8" i="4"/>
  <c r="KV8" i="4"/>
  <c r="KW7" i="4"/>
  <c r="KV7" i="4"/>
  <c r="KW6" i="4"/>
  <c r="KV6" i="4"/>
  <c r="KW5" i="4"/>
  <c r="KV5" i="4"/>
  <c r="KW4" i="4"/>
  <c r="KV4" i="4"/>
  <c r="KW3" i="4"/>
  <c r="KV3" i="4"/>
  <c r="KW20" i="1"/>
  <c r="KV20" i="1"/>
  <c r="KW19" i="1"/>
  <c r="KV19" i="1"/>
  <c r="KW18" i="1"/>
  <c r="KV18" i="1"/>
  <c r="KW17" i="1"/>
  <c r="KV17" i="1"/>
  <c r="KW16" i="1"/>
  <c r="KV16" i="1"/>
  <c r="KW15" i="1"/>
  <c r="KV15" i="1"/>
  <c r="KW14" i="1"/>
  <c r="KV14" i="1"/>
  <c r="KW13" i="1"/>
  <c r="KV13" i="1"/>
  <c r="KW12" i="1"/>
  <c r="KV12" i="1"/>
  <c r="KW11" i="1"/>
  <c r="KV11" i="1"/>
  <c r="KW10" i="1"/>
  <c r="KV10" i="1"/>
  <c r="KW9" i="1"/>
  <c r="KV9" i="1"/>
  <c r="KW8" i="1"/>
  <c r="KV8" i="1"/>
  <c r="KW7" i="1"/>
  <c r="KV7" i="1"/>
  <c r="KW6" i="1"/>
  <c r="KV6" i="1"/>
  <c r="KW5" i="1"/>
  <c r="KV5" i="1"/>
  <c r="KW4" i="1"/>
  <c r="KV4" i="1"/>
  <c r="KW3" i="1"/>
  <c r="KV3" i="1"/>
  <c r="KW20" i="2"/>
  <c r="KV20" i="2"/>
  <c r="KW19" i="2"/>
  <c r="KV19" i="2"/>
  <c r="KW18" i="2"/>
  <c r="KV18" i="2"/>
  <c r="KW17" i="2"/>
  <c r="KV17" i="2"/>
  <c r="KW16" i="2"/>
  <c r="KV16" i="2"/>
  <c r="KW15" i="2"/>
  <c r="KV15" i="2"/>
  <c r="KW14" i="2"/>
  <c r="KV14" i="2"/>
  <c r="KW13" i="2"/>
  <c r="KV13" i="2"/>
  <c r="KW12" i="2"/>
  <c r="KV12" i="2"/>
  <c r="KW11" i="2"/>
  <c r="KV11" i="2"/>
  <c r="KW10" i="2"/>
  <c r="KV10" i="2"/>
  <c r="KW9" i="2"/>
  <c r="KV9" i="2"/>
  <c r="KW8" i="2"/>
  <c r="KV8" i="2"/>
  <c r="KW7" i="2"/>
  <c r="KV7" i="2"/>
  <c r="KW6" i="2"/>
  <c r="KV6" i="2"/>
  <c r="KW5" i="2"/>
  <c r="KV5" i="2"/>
  <c r="KW4" i="2"/>
  <c r="KV4" i="2"/>
  <c r="KW3" i="2"/>
  <c r="KV3" i="2"/>
  <c r="KW4" i="3"/>
  <c r="KW5" i="3"/>
  <c r="KW6" i="3"/>
  <c r="KW7" i="3"/>
  <c r="KW8" i="3"/>
  <c r="KW9" i="3"/>
  <c r="KW10" i="3"/>
  <c r="KW11" i="3"/>
  <c r="KW12" i="3"/>
  <c r="KW13" i="3"/>
  <c r="KW14" i="3"/>
  <c r="KW15" i="3"/>
  <c r="KW16" i="3"/>
  <c r="KW17" i="3"/>
  <c r="KW18" i="3"/>
  <c r="KW19" i="3"/>
  <c r="KW20" i="3"/>
  <c r="KW3" i="3"/>
  <c r="KV4" i="3"/>
  <c r="KV5" i="3"/>
  <c r="KV6" i="3"/>
  <c r="KV7" i="3"/>
  <c r="KV8" i="3"/>
  <c r="KV9" i="3"/>
  <c r="KV10" i="3"/>
  <c r="KV11" i="3"/>
  <c r="KV12" i="3"/>
  <c r="KV13" i="3"/>
  <c r="KV14" i="3"/>
  <c r="KV15" i="3"/>
  <c r="KV16" i="3"/>
  <c r="KV17" i="3"/>
  <c r="KV18" i="3"/>
  <c r="KV19" i="3"/>
  <c r="KV20" i="3"/>
  <c r="KV3" i="3"/>
  <c r="KU4" i="3"/>
  <c r="KU5" i="3"/>
  <c r="KU6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U3" i="3"/>
  <c r="KS3" i="3"/>
  <c r="KU4" i="2"/>
  <c r="KU5" i="2"/>
  <c r="KU6" i="2"/>
  <c r="KU7" i="2"/>
  <c r="KU8" i="2"/>
  <c r="KU9" i="2"/>
  <c r="KU10" i="2"/>
  <c r="KU11" i="2"/>
  <c r="KU12" i="2"/>
  <c r="KU13" i="2"/>
  <c r="KU14" i="2"/>
  <c r="KU15" i="2"/>
  <c r="KU16" i="2"/>
  <c r="KU17" i="2"/>
  <c r="KU18" i="2"/>
  <c r="KU19" i="2"/>
  <c r="KU20" i="2"/>
  <c r="KU3" i="2"/>
  <c r="KS3" i="2"/>
  <c r="KU4" i="1"/>
  <c r="KU5" i="1"/>
  <c r="KU6" i="1"/>
  <c r="KU7" i="1"/>
  <c r="KU8" i="1"/>
  <c r="KU9" i="1"/>
  <c r="KU10" i="1"/>
  <c r="KU11" i="1"/>
  <c r="KU12" i="1"/>
  <c r="KU13" i="1"/>
  <c r="KU14" i="1"/>
  <c r="KU15" i="1"/>
  <c r="KU16" i="1"/>
  <c r="KU17" i="1"/>
  <c r="KU18" i="1"/>
  <c r="KU19" i="1"/>
  <c r="KU20" i="1"/>
  <c r="KU3" i="1"/>
  <c r="KS3" i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U3" i="4"/>
  <c r="KS3" i="4"/>
  <c r="EX3" i="7"/>
  <c r="EX4" i="7"/>
  <c r="EX5" i="7"/>
  <c r="EX6" i="7"/>
  <c r="EX7" i="7"/>
  <c r="EX8" i="7"/>
  <c r="EX9" i="7"/>
  <c r="EX10" i="7"/>
  <c r="EX11" i="7"/>
  <c r="EX12" i="7"/>
  <c r="EX13" i="7"/>
  <c r="EX14" i="7"/>
  <c r="EX15" i="7"/>
  <c r="EX16" i="7"/>
  <c r="EX17" i="7"/>
  <c r="EX18" i="7"/>
  <c r="EX19" i="7"/>
  <c r="EX2" i="7"/>
  <c r="EW2" i="7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<sst xmlns="http://schemas.openxmlformats.org/spreadsheetml/2006/main" count="1408" uniqueCount="74">
  <si>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</si>
  <si>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</si>
  <si>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</si>
  <si>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</si>
  <si>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</si>
  <si>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</si>
  <si>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</si>
  <si>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</si>
  <si>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</si>
  <si>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</si>
  <si>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</si>
  <si>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</si>
  <si>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</si>
  <si>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</si>
  <si>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</si>
  <si>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</si>
  <si>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</si>
  <si>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</si>
  <si>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</si>
  <si>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</si>
  <si>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</si>
  <si>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</si>
  <si>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</si>
  <si>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</si>
  <si>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</si>
  <si>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</si>
  <si>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</si>
  <si>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</si>
  <si>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</si>
  <si>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</si>
  <si>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</si>
  <si>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</si>
  <si>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</si>
  <si>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</si>
  <si>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</si>
  <si>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</si>
  <si>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</si>
  <si>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</si>
  <si>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</si>
  <si>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</si>
  <si>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</si>
  <si>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</si>
  <si>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</si>
  <si>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</si>
  <si>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</si>
  <si>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</si>
  <si>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</si>
  <si>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</si>
  <si>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</si>
  <si>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</si>
  <si>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</si>
  <si>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</si>
  <si>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</si>
  <si>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</si>
  <si>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</si>
  <si>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</si>
  <si>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</si>
  <si>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</si>
  <si>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</si>
  <si>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</si>
  <si>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</si>
  <si>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</si>
  <si>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</si>
  <si>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</si>
  <si>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</si>
  <si>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</si>
  <si>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</si>
  <si>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</si>
  <si>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</si>
  <si>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</si>
  <si>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</si>
  <si>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</si>
  <si>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</si>
  <si>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Sep 2025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</si>
</sst>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3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 wrapText="1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</cellXfs>
  <cellStyles count="8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3" xfId="47" xr:uid="{00000000-0005-0000-0000-00001E000000}"/>
    <cellStyle name="Comma 2 3 2" xfId="77" xr:uid="{BA506014-4EEB-41D6-A5CC-E6499E59F501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4" xfId="49" xr:uid="{00000000-0005-0000-0000-000022000000}"/>
    <cellStyle name="Comma 4 2" xfId="79" xr:uid="{C27B4702-73A1-44E9-B488-54D7DA8375C6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45" t="s">
        <v>18</v>
      </c>
      <c r="E2" s="4" t="s">
        <v>19</v>
      </c>
      <c r="F2" s="45" t="s">
        <v>20</v>
      </c>
      <c r="H2" s="4" t="s">
        <v>21</v>
      </c>
      <c r="I2" s="48" t="s">
        <v>22</v>
      </c>
      <c r="K2" s="4" t="s">
        <v>23</v>
      </c>
      <c r="L2" s="45" t="s">
        <v>24</v>
      </c>
    </row>
    <row r="3" spans="2:12" x14ac:dyDescent="0.35">
      <c r="B3" s="5" t="s">
        <v>38</v>
      </c>
      <c r="C3" s="46"/>
      <c r="E3" s="6" t="s">
        <v>39</v>
      </c>
      <c r="F3" s="46"/>
      <c r="H3" s="6" t="s">
        <v>25</v>
      </c>
      <c r="I3" s="49"/>
      <c r="K3" s="6" t="s">
        <v>38</v>
      </c>
      <c r="L3" s="46"/>
    </row>
    <row r="4" spans="2:12" x14ac:dyDescent="0.35">
      <c r="B4" s="7" t="s">
        <v>27</v>
      </c>
      <c r="C4" s="46"/>
      <c r="E4" s="8" t="s">
        <v>27</v>
      </c>
      <c r="F4" s="46"/>
      <c r="H4" s="8" t="s">
        <v>26</v>
      </c>
      <c r="I4" s="49"/>
      <c r="K4" s="8" t="s">
        <v>27</v>
      </c>
      <c r="L4" s="46"/>
    </row>
    <row r="5" spans="2:12" ht="15" thickBot="1" x14ac:dyDescent="0.4">
      <c r="B5" s="9" t="s">
        <v>29</v>
      </c>
      <c r="C5" s="47"/>
      <c r="E5" s="8" t="s">
        <v>29</v>
      </c>
      <c r="F5" s="46"/>
      <c r="H5" s="8" t="s">
        <v>28</v>
      </c>
      <c r="I5" s="49"/>
      <c r="K5" s="8" t="s">
        <v>29</v>
      </c>
      <c r="L5" s="46"/>
    </row>
    <row r="6" spans="2:12" ht="15" thickBot="1" x14ac:dyDescent="0.4">
      <c r="C6" s="11"/>
      <c r="E6" s="10" t="s">
        <v>34</v>
      </c>
      <c r="F6" s="47"/>
      <c r="H6" s="8" t="s">
        <v>30</v>
      </c>
      <c r="I6" s="49"/>
      <c r="K6" s="10" t="s">
        <v>34</v>
      </c>
      <c r="L6" s="46"/>
    </row>
    <row r="7" spans="2:12" x14ac:dyDescent="0.35">
      <c r="F7" s="11"/>
      <c r="H7" s="8" t="s">
        <v>31</v>
      </c>
      <c r="I7" s="49"/>
      <c r="K7" s="6" t="s">
        <v>25</v>
      </c>
      <c r="L7" s="46"/>
    </row>
    <row r="8" spans="2:12" x14ac:dyDescent="0.35">
      <c r="F8" s="11"/>
      <c r="H8" s="8" t="s">
        <v>32</v>
      </c>
      <c r="I8" s="49"/>
      <c r="K8" s="8" t="s">
        <v>26</v>
      </c>
      <c r="L8" s="46"/>
    </row>
    <row r="9" spans="2:12" x14ac:dyDescent="0.35">
      <c r="F9" s="11"/>
      <c r="H9" s="8" t="s">
        <v>33</v>
      </c>
      <c r="I9" s="49"/>
      <c r="K9" s="8" t="s">
        <v>28</v>
      </c>
      <c r="L9" s="46"/>
    </row>
    <row r="10" spans="2:12" x14ac:dyDescent="0.35">
      <c r="F10" s="11"/>
      <c r="H10" s="8" t="s">
        <v>35</v>
      </c>
      <c r="I10" s="49"/>
      <c r="K10" s="8" t="s">
        <v>30</v>
      </c>
      <c r="L10" s="46"/>
    </row>
    <row r="11" spans="2:12" x14ac:dyDescent="0.35">
      <c r="H11" s="8" t="s">
        <v>36</v>
      </c>
      <c r="I11" s="49"/>
      <c r="K11" s="8" t="s">
        <v>31</v>
      </c>
      <c r="L11" s="46"/>
    </row>
    <row r="12" spans="2:12" ht="15" thickBot="1" x14ac:dyDescent="0.4">
      <c r="H12" s="10" t="s">
        <v>37</v>
      </c>
      <c r="I12" s="50"/>
      <c r="K12" s="8" t="s">
        <v>32</v>
      </c>
      <c r="L12" s="46"/>
    </row>
    <row r="13" spans="2:12" x14ac:dyDescent="0.35">
      <c r="I13" s="11"/>
      <c r="K13" s="8" t="s">
        <v>33</v>
      </c>
      <c r="L13" s="46"/>
    </row>
    <row r="14" spans="2:12" x14ac:dyDescent="0.35">
      <c r="K14" s="8" t="s">
        <v>35</v>
      </c>
      <c r="L14" s="46"/>
    </row>
    <row r="15" spans="2:12" x14ac:dyDescent="0.35">
      <c r="K15" s="8" t="s">
        <v>36</v>
      </c>
      <c r="L15" s="46"/>
    </row>
    <row r="16" spans="2:12" ht="15" thickBot="1" x14ac:dyDescent="0.4">
      <c r="K16" s="10" t="s">
        <v>37</v>
      </c>
      <c r="L16" s="47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KW21"/>
  <sheetViews>
    <sheetView zoomScaleNormal="100" workbookViewId="0">
      <pane xSplit="1" ySplit="2" topLeftCell="JW3" activePane="bottomRight" state="frozen"/>
      <selection pane="topRight" activeCell="B1" sqref="B1"/>
      <selection pane="bottomLeft" activeCell="A3" sqref="A3"/>
      <selection pane="bottomRight" activeCell="KV1" sqref="KV1:KW20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08" max="308" width="10.453125" customWidth="1"/>
    <col min="309" max="309" width="10.81640625" customWidth="1"/>
  </cols>
  <sheetData>
    <row r="1" spans="1:30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4" t="s">
        <v>73</v>
      </c>
      <c r="KW1" s="55"/>
    </row>
    <row r="2" spans="1:309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25" t="s">
        <v>41</v>
      </c>
      <c r="KW2" s="26" t="s">
        <v>42</v>
      </c>
    </row>
    <row r="3" spans="1:309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15">
        <v>2549000</v>
      </c>
      <c r="KU3" s="15">
        <f>KT3/INDEX(Exchange_rate18,MATCH('Essential Items CMB_Regions'!$A3,Exch_regions,0),MATCH('Essential Items CMB_Regions'!KT$1,Exch_month20,0))</f>
        <v>98.038461538461533</v>
      </c>
      <c r="KV3" s="24">
        <f>AVERAGE(GD3,HB3,HZ3,IX3,JV3)</f>
        <v>2488526.7999999998</v>
      </c>
      <c r="KW3" s="24">
        <f>AVERAGE(GE3,HC3,IA3,IY3,JW3)</f>
        <v>97.774152807380432</v>
      </c>
    </row>
    <row r="4" spans="1:309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15">
        <v>2857500</v>
      </c>
      <c r="KU4" s="15">
        <f>KT4/INDEX(Exchange_rate18,MATCH('Essential Items CMB_Regions'!$A4,Exch_regions,0),MATCH('Essential Items CMB_Regions'!KT$1,Exch_month20,0))</f>
        <v>79.375</v>
      </c>
      <c r="KV4" s="24">
        <f t="shared" ref="KV4:KV20" si="0">AVERAGE(GD4,HB4,HZ4,IX4,JV4)</f>
        <v>2599950</v>
      </c>
      <c r="KW4" s="24">
        <f t="shared" ref="KW4:KW20" si="1">AVERAGE(GE4,HC4,IA4,IY4,JW4)</f>
        <v>77.416733714602103</v>
      </c>
    </row>
    <row r="5" spans="1:309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15">
        <v>3240750</v>
      </c>
      <c r="KU5" s="15">
        <f>KT5/INDEX(Exchange_rate18,MATCH('Essential Items CMB_Regions'!$A5,Exch_regions,0),MATCH('Essential Items CMB_Regions'!KT$1,Exch_month20,0))</f>
        <v>77.160714285714292</v>
      </c>
      <c r="KV5" s="24">
        <f t="shared" si="0"/>
        <v>3527460</v>
      </c>
      <c r="KW5" s="24">
        <f t="shared" si="1"/>
        <v>84.963824329224082</v>
      </c>
    </row>
    <row r="6" spans="1:309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15">
        <v>3246600</v>
      </c>
      <c r="KU6" s="15">
        <f>KT6/INDEX(Exchange_rate18,MATCH('Essential Items CMB_Regions'!$A6,Exch_regions,0),MATCH('Essential Items CMB_Regions'!KT$1,Exch_month20,0))</f>
        <v>77.3</v>
      </c>
      <c r="KV6" s="24">
        <f t="shared" si="0"/>
        <v>3000000</v>
      </c>
      <c r="KW6" s="24">
        <f t="shared" si="1"/>
        <v>71.966071428571425</v>
      </c>
    </row>
    <row r="7" spans="1:309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15">
        <v>4127400</v>
      </c>
      <c r="KU7" s="15">
        <f>KT7/INDEX(Exchange_rate18,MATCH('Essential Items CMB_Regions'!$A7,Exch_regions,0),MATCH('Essential Items CMB_Regions'!KT$1,Exch_month20,0))</f>
        <v>103.185</v>
      </c>
      <c r="KV7" s="24">
        <f t="shared" si="0"/>
        <v>3073299.6</v>
      </c>
      <c r="KW7" s="24">
        <f t="shared" si="1"/>
        <v>77.999004084507035</v>
      </c>
    </row>
    <row r="8" spans="1:309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15">
        <v>3519000</v>
      </c>
      <c r="KU8" s="15">
        <f>KT8/INDEX(Exchange_rate18,MATCH('Essential Items CMB_Regions'!$A8,Exch_regions,0),MATCH('Essential Items CMB_Regions'!KT$1,Exch_month20,0))</f>
        <v>83.785714285714292</v>
      </c>
      <c r="KV8" s="24">
        <f t="shared" si="0"/>
        <v>3688887.6238699369</v>
      </c>
      <c r="KW8" s="24">
        <f t="shared" si="1"/>
        <v>91.726877232693113</v>
      </c>
    </row>
    <row r="9" spans="1:309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15">
        <v>1020000</v>
      </c>
      <c r="KU9" s="15">
        <f>KT9/INDEX(Exchange_rate18,MATCH('Essential Items CMB_Regions'!$A9,Exch_regions,0),MATCH('Essential Items CMB_Regions'!KT$1,Exch_month20,0))</f>
        <v>96.226415094339629</v>
      </c>
      <c r="KV9" s="24">
        <f t="shared" si="0"/>
        <v>636900</v>
      </c>
      <c r="KW9" s="24">
        <f t="shared" si="1"/>
        <v>72.89226211987696</v>
      </c>
    </row>
    <row r="10" spans="1:309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15">
        <v>939000</v>
      </c>
      <c r="KU10" s="15">
        <f>KT10/INDEX(Exchange_rate18,MATCH('Essential Items CMB_Regions'!$A10,Exch_regions,0),MATCH('Essential Items CMB_Regions'!KT$1,Exch_month20,0))</f>
        <v>93.9</v>
      </c>
      <c r="KV10" s="24">
        <f t="shared" si="0"/>
        <v>747060</v>
      </c>
      <c r="KW10" s="24">
        <f t="shared" si="1"/>
        <v>84.879335681539743</v>
      </c>
    </row>
    <row r="11" spans="1:309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15">
        <v>829883.3334</v>
      </c>
      <c r="KU11" s="15">
        <f>KT11/INDEX(Exchange_rate18,MATCH('Essential Items CMB_Regions'!$A11,Exch_regions,0),MATCH('Essential Items CMB_Regions'!KT$1,Exch_month20,0))</f>
        <v>82.988333339999997</v>
      </c>
      <c r="KV11" s="24">
        <f t="shared" si="0"/>
        <v>747510</v>
      </c>
      <c r="KW11" s="24">
        <f t="shared" si="1"/>
        <v>84.338600085785131</v>
      </c>
    </row>
    <row r="12" spans="1:309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15">
        <v>1564200</v>
      </c>
      <c r="KU12" s="15">
        <f>KT12/INDEX(Exchange_rate18,MATCH('Essential Items CMB_Regions'!$A12,Exch_regions,0),MATCH('Essential Items CMB_Regions'!KT$1,Exch_month20,0))</f>
        <v>53.629714285714286</v>
      </c>
      <c r="KV12" s="24">
        <f t="shared" si="0"/>
        <v>2061730</v>
      </c>
      <c r="KW12" s="24">
        <f t="shared" si="1"/>
        <v>70.513775297254597</v>
      </c>
    </row>
    <row r="13" spans="1:309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15">
        <v>1244404</v>
      </c>
      <c r="KU13" s="15">
        <f>KT13/INDEX(Exchange_rate18,MATCH('Essential Items CMB_Regions'!$A13,Exch_regions,0),MATCH('Essential Items CMB_Regions'!KT$1,Exch_month20,0))</f>
        <v>41.94620224719101</v>
      </c>
      <c r="KV13" s="24">
        <f t="shared" si="0"/>
        <v>1219930</v>
      </c>
      <c r="KW13" s="24">
        <f t="shared" si="1"/>
        <v>46.424707516006421</v>
      </c>
    </row>
    <row r="14" spans="1:309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15">
        <v>2259150</v>
      </c>
      <c r="KU14" s="15">
        <f>KT14/INDEX(Exchange_rate18,MATCH('Essential Items CMB_Regions'!$A14,Exch_regions,0),MATCH('Essential Items CMB_Regions'!KT$1,Exch_month20,0))</f>
        <v>76.193929173693093</v>
      </c>
      <c r="KV14" s="24">
        <f t="shared" si="0"/>
        <v>2165325</v>
      </c>
      <c r="KW14" s="24">
        <f t="shared" si="1"/>
        <v>78.323167103620605</v>
      </c>
    </row>
    <row r="15" spans="1:309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15">
        <v>1548000</v>
      </c>
      <c r="KU15" s="15">
        <f>KT15/INDEX(Exchange_rate18,MATCH('Essential Items CMB_Regions'!$A15,Exch_regions,0),MATCH('Essential Items CMB_Regions'!KT$1,Exch_month20,0))</f>
        <v>57.977528089887642</v>
      </c>
      <c r="KV15" s="24">
        <f t="shared" si="0"/>
        <v>1597612.5</v>
      </c>
      <c r="KW15" s="24">
        <f t="shared" si="1"/>
        <v>61.183599402546236</v>
      </c>
    </row>
    <row r="16" spans="1:309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15">
        <v>2202000</v>
      </c>
      <c r="KU16" s="15">
        <f>KT16/INDEX(Exchange_rate18,MATCH('Essential Items CMB_Regions'!$A16,Exch_regions,0),MATCH('Essential Items CMB_Regions'!KT$1,Exch_month20,0))</f>
        <v>74.644067796610173</v>
      </c>
      <c r="KV16" s="24">
        <f t="shared" si="0"/>
        <v>2205738</v>
      </c>
      <c r="KW16" s="24">
        <f t="shared" si="1"/>
        <v>81.328703870352697</v>
      </c>
    </row>
    <row r="17" spans="1:309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15">
        <v>1312500</v>
      </c>
      <c r="KU17" s="15">
        <f>KT17/INDEX(Exchange_rate18,MATCH('Essential Items CMB_Regions'!$A17,Exch_regions,0),MATCH('Essential Items CMB_Regions'!KT$1,Exch_month20,0))</f>
        <v>47.84325637910085</v>
      </c>
      <c r="KV17" s="24">
        <f t="shared" si="0"/>
        <v>1180801.5</v>
      </c>
      <c r="KW17" s="24">
        <f t="shared" si="1"/>
        <v>44.307844825858076</v>
      </c>
    </row>
    <row r="18" spans="1:309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15">
        <v>1438820</v>
      </c>
      <c r="KU18" s="15">
        <f>KT18/INDEX(Exchange_rate18,MATCH('Essential Items CMB_Regions'!$A18,Exch_regions,0),MATCH('Essential Items CMB_Regions'!KT$1,Exch_month20,0))</f>
        <v>48.445117845117842</v>
      </c>
      <c r="KV18" s="24">
        <f t="shared" si="0"/>
        <v>1495165</v>
      </c>
      <c r="KW18" s="24">
        <f t="shared" si="1"/>
        <v>55.375447805349495</v>
      </c>
    </row>
    <row r="19" spans="1:309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15">
        <v>1826700</v>
      </c>
      <c r="KU19" s="15">
        <f>KT19/INDEX(Exchange_rate18,MATCH('Essential Items CMB_Regions'!$A19,Exch_regions,0),MATCH('Essential Items CMB_Regions'!KT$1,Exch_month20,0))</f>
        <v>60.89</v>
      </c>
      <c r="KV19" s="24">
        <f t="shared" si="0"/>
        <v>1809285</v>
      </c>
      <c r="KW19" s="24">
        <f t="shared" si="1"/>
        <v>66.911368670205889</v>
      </c>
    </row>
    <row r="20" spans="1:309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15">
        <v>1659200</v>
      </c>
      <c r="KU20" s="15">
        <f>KT20/INDEX(Exchange_rate18,MATCH('Essential Items CMB_Regions'!$A20,Exch_regions,0),MATCH('Essential Items CMB_Regions'!KT$1,Exch_month20,0))</f>
        <v>60.702439024390245</v>
      </c>
      <c r="KV20" s="24">
        <f t="shared" si="0"/>
        <v>1543630</v>
      </c>
      <c r="KW20" s="24">
        <f t="shared" si="1"/>
        <v>59.352918757445124</v>
      </c>
    </row>
    <row r="21" spans="1:309" x14ac:dyDescent="0.35">
      <c r="GZ21" s="34"/>
    </row>
  </sheetData>
  <mergeCells count="155"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KV1:KW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JZ1:KA1"/>
    <mergeCell ref="JJ1:JK1"/>
    <mergeCell ref="ET1:EU1"/>
    <mergeCell ref="FJ1:FK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KT1:KU1"/>
    <mergeCell ref="KP1:KQ1"/>
    <mergeCell ref="EP1:EQ1"/>
    <mergeCell ref="EX1:EY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  <mergeCell ref="KH1:KI1"/>
    <mergeCell ref="FL1:FM1"/>
    <mergeCell ref="KF1:KG1"/>
    <mergeCell ref="KD1:KE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KW20"/>
  <sheetViews>
    <sheetView zoomScaleNormal="100" workbookViewId="0">
      <pane xSplit="1" ySplit="2" topLeftCell="KN3" activePane="bottomRight" state="frozen"/>
      <selection pane="topRight" activeCell="B1" sqref="B1"/>
      <selection pane="bottomLeft" activeCell="A3" sqref="A3"/>
      <selection pane="bottomRight" activeCell="KV1" sqref="KV1:KW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07" width="10.54296875" customWidth="1"/>
    <col min="308" max="309" width="10.81640625" customWidth="1"/>
  </cols>
  <sheetData>
    <row r="1" spans="1:30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4" t="s">
        <v>73</v>
      </c>
      <c r="KW1" s="55"/>
    </row>
    <row r="2" spans="1:309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25" t="s">
        <v>41</v>
      </c>
      <c r="KW2" s="26" t="s">
        <v>42</v>
      </c>
    </row>
    <row r="3" spans="1:309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42">
        <v>2818600</v>
      </c>
      <c r="KU3" s="42">
        <f>KT3/INDEX(Exchange_rate18,MATCH('Food Items CMB_Regions '!$A3,Exch_regions,0),MATCH('Food Items CMB_Regions '!KT$1,Exch_month20,0))</f>
        <v>108.4076923076923</v>
      </c>
      <c r="KV3" s="24">
        <f>AVERAGE(GD3,HB3,HZ3,IX3,JV3)</f>
        <v>2752986.8</v>
      </c>
      <c r="KW3" s="24">
        <f>AVERAGE(GE3,HC3,IA3,IY3,JW3)</f>
        <v>108.11917068044347</v>
      </c>
    </row>
    <row r="4" spans="1:309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42">
        <v>3103500</v>
      </c>
      <c r="KU4" s="42">
        <f>KT4/INDEX(Exchange_rate18,MATCH('Food Items CMB_Regions '!$A4,Exch_regions,0),MATCH('Food Items CMB_Regions '!KT$1,Exch_month20,0))</f>
        <v>86.208333333333329</v>
      </c>
      <c r="KV4" s="24">
        <f t="shared" ref="KV4:KW20" si="0">AVERAGE(GD4,HB4,HZ4,IX4,JV4)</f>
        <v>2886150</v>
      </c>
      <c r="KW4" s="24">
        <f t="shared" si="0"/>
        <v>85.9518691323902</v>
      </c>
    </row>
    <row r="5" spans="1:309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42">
        <v>3651150</v>
      </c>
      <c r="KU5" s="42">
        <f>KT5/INDEX(Exchange_rate18,MATCH('Food Items CMB_Regions '!$A5,Exch_regions,0),MATCH('Food Items CMB_Regions '!KT$1,Exch_month20,0))</f>
        <v>86.932142857142864</v>
      </c>
      <c r="KV5" s="24">
        <f t="shared" si="0"/>
        <v>4003890</v>
      </c>
      <c r="KW5" s="24">
        <f t="shared" si="0"/>
        <v>96.499306068297187</v>
      </c>
    </row>
    <row r="6" spans="1:309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42">
        <v>3621600</v>
      </c>
      <c r="KU6" s="42">
        <f>KT6/INDEX(Exchange_rate18,MATCH('Food Items CMB_Regions '!$A6,Exch_regions,0),MATCH('Food Items CMB_Regions '!KT$1,Exch_month20,0))</f>
        <v>86.228571428571428</v>
      </c>
      <c r="KV6" s="24">
        <f t="shared" si="0"/>
        <v>3377940</v>
      </c>
      <c r="KW6" s="24">
        <f t="shared" si="0"/>
        <v>81.021071428571418</v>
      </c>
    </row>
    <row r="7" spans="1:309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42">
        <v>4547400</v>
      </c>
      <c r="KU7" s="42">
        <f>KT7/INDEX(Exchange_rate18,MATCH('Food Items CMB_Regions '!$A7,Exch_regions,0),MATCH('Food Items CMB_Regions '!KT$1,Exch_month20,0))</f>
        <v>113.685</v>
      </c>
      <c r="KV7" s="24">
        <f t="shared" si="0"/>
        <v>3424659.6</v>
      </c>
      <c r="KW7" s="24">
        <f t="shared" si="0"/>
        <v>87.005468873239437</v>
      </c>
    </row>
    <row r="8" spans="1:309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42">
        <v>3921000</v>
      </c>
      <c r="KU8" s="42">
        <f>KT8/INDEX(Exchange_rate18,MATCH('Food Items CMB_Regions '!$A8,Exch_regions,0),MATCH('Food Items CMB_Regions '!KT$1,Exch_month20,0))</f>
        <v>93.357142857142861</v>
      </c>
      <c r="KV8" s="24">
        <f t="shared" si="0"/>
        <v>4149136.4610792389</v>
      </c>
      <c r="KW8" s="24">
        <f t="shared" si="0"/>
        <v>103.1852294993312</v>
      </c>
    </row>
    <row r="9" spans="1:309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42">
        <v>1124400</v>
      </c>
      <c r="KU9" s="42">
        <f>KT9/INDEX(Exchange_rate18,MATCH('Food Items CMB_Regions '!$A9,Exch_regions,0),MATCH('Food Items CMB_Regions '!KT$1,Exch_month20,0))</f>
        <v>106.0754716981132</v>
      </c>
      <c r="KV9" s="24">
        <f t="shared" si="0"/>
        <v>749100</v>
      </c>
      <c r="KW9" s="24">
        <f t="shared" si="0"/>
        <v>85.799543042013966</v>
      </c>
    </row>
    <row r="10" spans="1:309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42">
        <v>1050000</v>
      </c>
      <c r="KU10" s="42">
        <f>KT10/INDEX(Exchange_rate18,MATCH('Food Items CMB_Regions '!$A10,Exch_regions,0),MATCH('Food Items CMB_Regions '!KT$1,Exch_month20,0))</f>
        <v>105</v>
      </c>
      <c r="KV10" s="24">
        <f t="shared" si="0"/>
        <v>882060</v>
      </c>
      <c r="KW10" s="24">
        <f t="shared" si="0"/>
        <v>100.11068865591366</v>
      </c>
    </row>
    <row r="11" spans="1:309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42">
        <v>921683.3334</v>
      </c>
      <c r="KU11" s="42">
        <f>KT11/INDEX(Exchange_rate18,MATCH('Food Items CMB_Regions '!$A11,Exch_regions,0),MATCH('Food Items CMB_Regions '!KT$1,Exch_month20,0))</f>
        <v>92.168333340000004</v>
      </c>
      <c r="KV11" s="24">
        <f t="shared" si="0"/>
        <v>840840</v>
      </c>
      <c r="KW11" s="24">
        <f t="shared" si="0"/>
        <v>94.893446928316393</v>
      </c>
    </row>
    <row r="12" spans="1:309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42">
        <v>1729400</v>
      </c>
      <c r="KU12" s="42">
        <f>KT12/INDEX(Exchange_rate18,MATCH('Food Items CMB_Regions '!$A12,Exch_regions,0),MATCH('Food Items CMB_Regions '!KT$1,Exch_month20,0))</f>
        <v>59.29371428571428</v>
      </c>
      <c r="KV12" s="24">
        <f t="shared" si="0"/>
        <v>2276230</v>
      </c>
      <c r="KW12" s="24">
        <f t="shared" si="0"/>
        <v>77.851200317413969</v>
      </c>
    </row>
    <row r="13" spans="1:309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42">
        <v>1384004</v>
      </c>
      <c r="KU13" s="42">
        <f>KT13/INDEX(Exchange_rate18,MATCH('Food Items CMB_Regions '!$A13,Exch_regions,0),MATCH('Food Items CMB_Regions '!KT$1,Exch_month20,0))</f>
        <v>46.651820224719103</v>
      </c>
      <c r="KV13" s="24">
        <f t="shared" si="0"/>
        <v>1389070</v>
      </c>
      <c r="KW13" s="24">
        <f t="shared" si="0"/>
        <v>52.859812330473915</v>
      </c>
    </row>
    <row r="14" spans="1:309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42">
        <v>2623950</v>
      </c>
      <c r="KU14" s="42">
        <f>KT14/INDEX(Exchange_rate18,MATCH('Food Items CMB_Regions '!$A14,Exch_regions,0),MATCH('Food Items CMB_Regions '!KT$1,Exch_month20,0))</f>
        <v>88.49747048903879</v>
      </c>
      <c r="KV14" s="24">
        <f t="shared" si="0"/>
        <v>2453355</v>
      </c>
      <c r="KW14" s="24">
        <f t="shared" si="0"/>
        <v>88.728240476440845</v>
      </c>
    </row>
    <row r="15" spans="1:309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42">
        <v>1752000</v>
      </c>
      <c r="KU15" s="42">
        <f>KT15/INDEX(Exchange_rate18,MATCH('Food Items CMB_Regions '!$A15,Exch_regions,0),MATCH('Food Items CMB_Regions '!KT$1,Exch_month20,0))</f>
        <v>65.617977528089881</v>
      </c>
      <c r="KV15" s="24">
        <f t="shared" si="0"/>
        <v>1810012.5</v>
      </c>
      <c r="KW15" s="24">
        <f t="shared" si="0"/>
        <v>69.333652002011405</v>
      </c>
    </row>
    <row r="16" spans="1:309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42">
        <v>2472000</v>
      </c>
      <c r="KU16" s="42">
        <f>KT16/INDEX(Exchange_rate18,MATCH('Food Items CMB_Regions '!$A16,Exch_regions,0),MATCH('Food Items CMB_Regions '!KT$1,Exch_month20,0))</f>
        <v>83.79661016949153</v>
      </c>
      <c r="KV16" s="24">
        <f t="shared" si="0"/>
        <v>2389602</v>
      </c>
      <c r="KW16" s="24">
        <f t="shared" si="0"/>
        <v>88.101691261769105</v>
      </c>
    </row>
    <row r="17" spans="1:309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42">
        <v>1497499.5</v>
      </c>
      <c r="KU17" s="42">
        <f>KT17/INDEX(Exchange_rate18,MATCH('Food Items CMB_Regions '!$A17,Exch_regions,0),MATCH('Food Items CMB_Regions '!KT$1,Exch_month20,0))</f>
        <v>54.586859052247874</v>
      </c>
      <c r="KV17" s="24">
        <f t="shared" si="0"/>
        <v>1352376.3</v>
      </c>
      <c r="KW17" s="24">
        <f t="shared" si="0"/>
        <v>50.752556806436139</v>
      </c>
    </row>
    <row r="18" spans="1:309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42">
        <v>1550500</v>
      </c>
      <c r="KU18" s="42">
        <f>KT18/INDEX(Exchange_rate18,MATCH('Food Items CMB_Regions '!$A18,Exch_regions,0),MATCH('Food Items CMB_Regions '!KT$1,Exch_month20,0))</f>
        <v>52.205387205387204</v>
      </c>
      <c r="KV18" s="24">
        <f t="shared" si="0"/>
        <v>1661725</v>
      </c>
      <c r="KW18" s="24">
        <f t="shared" si="0"/>
        <v>61.529172727852178</v>
      </c>
    </row>
    <row r="19" spans="1:309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42">
        <v>1978500</v>
      </c>
      <c r="KU19" s="42">
        <f>KT19/INDEX(Exchange_rate18,MATCH('Food Items CMB_Regions '!$A19,Exch_regions,0),MATCH('Food Items CMB_Regions '!KT$1,Exch_month20,0))</f>
        <v>65.95</v>
      </c>
      <c r="KV19" s="24">
        <f t="shared" si="0"/>
        <v>1981785</v>
      </c>
      <c r="KW19" s="24">
        <f t="shared" si="0"/>
        <v>73.294231834621883</v>
      </c>
    </row>
    <row r="20" spans="1:309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42">
        <v>1797200</v>
      </c>
      <c r="KU20" s="42">
        <f>KT20/INDEX(Exchange_rate18,MATCH('Food Items CMB_Regions '!$A20,Exch_regions,0),MATCH('Food Items CMB_Regions '!KT$1,Exch_month20,0))</f>
        <v>65.751219512195121</v>
      </c>
      <c r="KV20" s="24">
        <f t="shared" si="0"/>
        <v>1729840</v>
      </c>
      <c r="KW20" s="24">
        <f t="shared" si="0"/>
        <v>66.535311171315769</v>
      </c>
    </row>
  </sheetData>
  <sortState xmlns:xlrd2="http://schemas.microsoft.com/office/spreadsheetml/2017/richdata2" ref="EF26:EH43">
    <sortCondition ref="EF25"/>
  </sortState>
  <mergeCells count="155"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AB1:AC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N1:CO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HN1:HO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P1:HQ1"/>
    <mergeCell ref="IB1:IC1"/>
    <mergeCell ref="IV1:IW1"/>
    <mergeCell ref="IT1:IU1"/>
    <mergeCell ref="IR1:IS1"/>
    <mergeCell ref="IP1:IQ1"/>
    <mergeCell ref="IN1:IO1"/>
    <mergeCell ref="IL1:IM1"/>
    <mergeCell ref="IJ1:IK1"/>
    <mergeCell ref="KP1:KQ1"/>
    <mergeCell ref="IH1:II1"/>
    <mergeCell ref="IF1:IG1"/>
    <mergeCell ref="ID1:IE1"/>
    <mergeCell ref="HZ1:IA1"/>
    <mergeCell ref="HX1:HY1"/>
    <mergeCell ref="HV1:HW1"/>
    <mergeCell ref="HT1:HU1"/>
    <mergeCell ref="HR1:HS1"/>
    <mergeCell ref="KT1:KU1"/>
    <mergeCell ref="KF1:KG1"/>
    <mergeCell ref="KV1:KW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  <mergeCell ref="KD1:KE1"/>
    <mergeCell ref="JH1:JI1"/>
    <mergeCell ref="KJ1:KK1"/>
    <mergeCell ref="KL1:KM1"/>
    <mergeCell ref="KN1:KO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KY20"/>
  <sheetViews>
    <sheetView workbookViewId="0">
      <pane xSplit="1" ySplit="2" topLeftCell="KE3" activePane="bottomRight" state="frozen"/>
      <selection pane="topRight" activeCell="B1" sqref="B1"/>
      <selection pane="bottomLeft" activeCell="A3" sqref="A3"/>
      <selection pane="bottomRight" activeCell="KV1" sqref="KV1:KW20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08" max="308" width="10.1796875" customWidth="1"/>
    <col min="309" max="309" width="10.453125" customWidth="1"/>
  </cols>
  <sheetData>
    <row r="1" spans="1:311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4" t="s">
        <v>73</v>
      </c>
      <c r="KW1" s="55"/>
    </row>
    <row r="2" spans="1:311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25" t="s">
        <v>41</v>
      </c>
      <c r="KW2" s="26" t="s">
        <v>42</v>
      </c>
    </row>
    <row r="3" spans="1:311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42">
        <v>1077966.6666666667</v>
      </c>
      <c r="KU3" s="42">
        <f>KT3/INDEX(Exchange_rate18,MATCH('Non Food Items CMB_Regions'!$A3,Exch_regions,0),MATCH('Non Food Items CMB_Regions'!KT$1,Exch_month20,0))</f>
        <v>41.460256410256413</v>
      </c>
      <c r="KV3" s="24">
        <f>AVERAGE(GD3,HB3,HZ3,IX3,JV3)</f>
        <v>947475</v>
      </c>
      <c r="KW3" s="24">
        <f>AVERAGE(GE3,HC3,IA3,IY3,JW3)</f>
        <v>37.201342475944912</v>
      </c>
      <c r="KY3" s="41"/>
    </row>
    <row r="4" spans="1:311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42">
        <v>996250</v>
      </c>
      <c r="KU4" s="42">
        <f>KT4/INDEX(Exchange_rate18,MATCH('Non Food Items CMB_Regions'!$A4,Exch_regions,0),MATCH('Non Food Items CMB_Regions'!KT$1,Exch_month20,0))</f>
        <v>27.673611111111111</v>
      </c>
      <c r="KV4" s="24">
        <f t="shared" ref="KV4:KW20" si="0">AVERAGE(GD4,HB4,HZ4,IX4,JV4)</f>
        <v>919875</v>
      </c>
      <c r="KW4" s="24">
        <f t="shared" si="0"/>
        <v>27.399900491855743</v>
      </c>
      <c r="KY4" s="41"/>
    </row>
    <row r="5" spans="1:311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42">
        <v>1426835</v>
      </c>
      <c r="KU5" s="42">
        <f>KT5/INDEX(Exchange_rate18,MATCH('Non Food Items CMB_Regions'!$A5,Exch_regions,0),MATCH('Non Food Items CMB_Regions'!KT$1,Exch_month20,0))</f>
        <v>33.972261904761908</v>
      </c>
      <c r="KV5" s="24">
        <f t="shared" si="0"/>
        <v>1318070.75</v>
      </c>
      <c r="KW5" s="24">
        <f t="shared" si="0"/>
        <v>31.69492256878063</v>
      </c>
      <c r="KY5" s="41"/>
    </row>
    <row r="6" spans="1:311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42">
        <v>3333500</v>
      </c>
      <c r="KU6" s="42">
        <f>KT6/INDEX(Exchange_rate18,MATCH('Non Food Items CMB_Regions'!$A6,Exch_regions,0),MATCH('Non Food Items CMB_Regions'!KT$1,Exch_month20,0))</f>
        <v>79.36904761904762</v>
      </c>
      <c r="KV6" s="24">
        <f t="shared" si="0"/>
        <v>2617640</v>
      </c>
      <c r="KW6" s="24">
        <f t="shared" si="0"/>
        <v>62.832976190476188</v>
      </c>
      <c r="KY6" s="41"/>
    </row>
    <row r="7" spans="1:311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42">
        <v>2830700</v>
      </c>
      <c r="KU7" s="42">
        <f>KT7/INDEX(Exchange_rate18,MATCH('Non Food Items CMB_Regions'!$A7,Exch_regions,0),MATCH('Non Food Items CMB_Regions'!KT$1,Exch_month20,0))</f>
        <v>70.767499999999998</v>
      </c>
      <c r="KV7" s="24">
        <f t="shared" si="0"/>
        <v>2566955</v>
      </c>
      <c r="KW7" s="24">
        <f t="shared" si="0"/>
        <v>65.306084507042257</v>
      </c>
      <c r="KY7" s="41"/>
    </row>
    <row r="8" spans="1:311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42">
        <v>3928500</v>
      </c>
      <c r="KU8" s="42">
        <f>KT8/INDEX(Exchange_rate18,MATCH('Non Food Items CMB_Regions'!$A8,Exch_regions,0),MATCH('Non Food Items CMB_Regions'!KT$1,Exch_month20,0))</f>
        <v>93.535714285714292</v>
      </c>
      <c r="KV8" s="24">
        <f t="shared" si="0"/>
        <v>3010940.1361884968</v>
      </c>
      <c r="KW8" s="24">
        <f t="shared" si="0"/>
        <v>74.661161814850672</v>
      </c>
      <c r="KY8" s="41"/>
    </row>
    <row r="9" spans="1:311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42">
        <v>687200</v>
      </c>
      <c r="KU9" s="42">
        <f>KT9/INDEX(Exchange_rate18,MATCH('Non Food Items CMB_Regions'!$A9,Exch_regions,0),MATCH('Non Food Items CMB_Regions'!KT$1,Exch_month20,0))</f>
        <v>64.830188679245282</v>
      </c>
      <c r="KV9" s="24">
        <f t="shared" si="0"/>
        <v>512461.5</v>
      </c>
      <c r="KW9" s="24">
        <f t="shared" si="0"/>
        <v>58.439374431757031</v>
      </c>
      <c r="KY9" s="41"/>
    </row>
    <row r="10" spans="1:311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42">
        <v>450500</v>
      </c>
      <c r="KU10" s="42">
        <f>KT10/INDEX(Exchange_rate18,MATCH('Non Food Items CMB_Regions'!$A10,Exch_regions,0),MATCH('Non Food Items CMB_Regions'!KT$1,Exch_month20,0))</f>
        <v>45.05</v>
      </c>
      <c r="KV10" s="24">
        <f t="shared" si="0"/>
        <v>373287.5</v>
      </c>
      <c r="KW10" s="24">
        <f t="shared" si="0"/>
        <v>42.208174227860368</v>
      </c>
      <c r="KY10" s="41"/>
    </row>
    <row r="11" spans="1:311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42">
        <v>702275</v>
      </c>
      <c r="KU11" s="42">
        <f>KT11/INDEX(Exchange_rate18,MATCH('Non Food Items CMB_Regions'!$A11,Exch_regions,0),MATCH('Non Food Items CMB_Regions'!KT$1,Exch_month20,0))</f>
        <v>70.227500000000006</v>
      </c>
      <c r="KV11" s="24">
        <f t="shared" si="0"/>
        <v>522593.25</v>
      </c>
      <c r="KW11" s="24">
        <f t="shared" si="0"/>
        <v>58.596103844617041</v>
      </c>
      <c r="KY11" s="41"/>
    </row>
    <row r="12" spans="1:311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42">
        <v>775466.16666666663</v>
      </c>
      <c r="KU12" s="42">
        <f>KT12/INDEX(Exchange_rate18,MATCH('Non Food Items CMB_Regions'!$A12,Exch_regions,0),MATCH('Non Food Items CMB_Regions'!KT$1,Exch_month20,0))</f>
        <v>26.587411428571425</v>
      </c>
      <c r="KV12" s="24">
        <f t="shared" si="0"/>
        <v>1000555</v>
      </c>
      <c r="KW12" s="24">
        <f t="shared" si="0"/>
        <v>34.132685328056645</v>
      </c>
      <c r="KY12" s="41"/>
    </row>
    <row r="13" spans="1:311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42">
        <v>1006832.9999833334</v>
      </c>
      <c r="KU13" s="42">
        <f>KT13/INDEX(Exchange_rate18,MATCH('Non Food Items CMB_Regions'!$A13,Exch_regions,0),MATCH('Non Food Items CMB_Regions'!KT$1,Exch_month20,0))</f>
        <v>33.93819101067416</v>
      </c>
      <c r="KV13" s="24">
        <f t="shared" si="0"/>
        <v>922485</v>
      </c>
      <c r="KW13" s="24">
        <f t="shared" si="0"/>
        <v>35.079299387512364</v>
      </c>
      <c r="KY13" s="41"/>
    </row>
    <row r="14" spans="1:311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42">
        <v>1087300</v>
      </c>
      <c r="KU14" s="42">
        <f>KT14/INDEX(Exchange_rate18,MATCH('Non Food Items CMB_Regions'!$A14,Exch_regions,0),MATCH('Non Food Items CMB_Regions'!KT$1,Exch_month20,0))</f>
        <v>36.671163575042158</v>
      </c>
      <c r="KV14" s="24">
        <f t="shared" si="0"/>
        <v>923395</v>
      </c>
      <c r="KW14" s="24">
        <f t="shared" si="0"/>
        <v>33.464575461800266</v>
      </c>
      <c r="KY14" s="41"/>
    </row>
    <row r="15" spans="1:311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42">
        <v>853500</v>
      </c>
      <c r="KU15" s="42">
        <f>KT15/INDEX(Exchange_rate18,MATCH('Non Food Items CMB_Regions'!$A15,Exch_regions,0),MATCH('Non Food Items CMB_Regions'!KT$1,Exch_month20,0))</f>
        <v>31.966292134831459</v>
      </c>
      <c r="KV15" s="24">
        <f t="shared" si="0"/>
        <v>805950</v>
      </c>
      <c r="KW15" s="24">
        <f t="shared" si="0"/>
        <v>30.842095460195697</v>
      </c>
      <c r="KY15" s="41"/>
    </row>
    <row r="16" spans="1:311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42">
        <v>1262500</v>
      </c>
      <c r="KU16" s="42">
        <f>KT16/INDEX(Exchange_rate18,MATCH('Non Food Items CMB_Regions'!$A16,Exch_regions,0),MATCH('Non Food Items CMB_Regions'!KT$1,Exch_month20,0))</f>
        <v>42.796610169491522</v>
      </c>
      <c r="KV16" s="24">
        <f t="shared" si="0"/>
        <v>866396.4800000001</v>
      </c>
      <c r="KW16" s="24">
        <f t="shared" si="0"/>
        <v>32.022159622734591</v>
      </c>
      <c r="KY16" s="41"/>
    </row>
    <row r="17" spans="1:311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42">
        <v>856321</v>
      </c>
      <c r="KU17" s="42">
        <f>KT17/INDEX(Exchange_rate18,MATCH('Non Food Items CMB_Regions'!$A17,Exch_regions,0),MATCH('Non Food Items CMB_Regions'!KT$1,Exch_month20,0))</f>
        <v>31.214617253948969</v>
      </c>
      <c r="KV17" s="24">
        <f t="shared" si="0"/>
        <v>718948.75</v>
      </c>
      <c r="KW17" s="24">
        <f t="shared" si="0"/>
        <v>27.023168667869907</v>
      </c>
      <c r="KY17" s="41"/>
    </row>
    <row r="18" spans="1:311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42">
        <v>820766.66666666663</v>
      </c>
      <c r="KU18" s="42">
        <f>KT18/INDEX(Exchange_rate18,MATCH('Non Food Items CMB_Regions'!$A18,Exch_regions,0),MATCH('Non Food Items CMB_Regions'!KT$1,Exch_month20,0))</f>
        <v>27.635241301907968</v>
      </c>
      <c r="KV18" s="24">
        <f t="shared" si="0"/>
        <v>795090.00000000012</v>
      </c>
      <c r="KW18" s="24">
        <f t="shared" si="0"/>
        <v>29.320824610077445</v>
      </c>
      <c r="KY18" s="41"/>
    </row>
    <row r="19" spans="1:311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42">
        <v>908921</v>
      </c>
      <c r="KU19" s="42">
        <f>KT19/INDEX(Exchange_rate18,MATCH('Non Food Items CMB_Regions'!$A19,Exch_regions,0),MATCH('Non Food Items CMB_Regions'!KT$1,Exch_month20,0))</f>
        <v>30.297366666666665</v>
      </c>
      <c r="KV19" s="24">
        <f t="shared" si="0"/>
        <v>848198.9</v>
      </c>
      <c r="KW19" s="24">
        <f t="shared" si="0"/>
        <v>31.390215162945974</v>
      </c>
      <c r="KY19" s="41"/>
    </row>
    <row r="20" spans="1:311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42">
        <v>1189669.6666666667</v>
      </c>
      <c r="KU20" s="42">
        <f>KT20/INDEX(Exchange_rate18,MATCH('Non Food Items CMB_Regions'!$A20,Exch_regions,0),MATCH('Non Food Items CMB_Regions'!KT$1,Exch_month20,0))</f>
        <v>43.524500000000003</v>
      </c>
      <c r="KV20" s="24">
        <f t="shared" si="0"/>
        <v>1002679.7333333334</v>
      </c>
      <c r="KW20" s="24">
        <f t="shared" si="0"/>
        <v>38.534391061088968</v>
      </c>
      <c r="KY20" s="41"/>
    </row>
  </sheetData>
  <mergeCells count="155">
    <mergeCell ref="KR1:KS1"/>
    <mergeCell ref="CX1:CY1"/>
    <mergeCell ref="CR1:CS1"/>
    <mergeCell ref="CT1:CU1"/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JP1:JQ1"/>
    <mergeCell ref="JL1:JM1"/>
    <mergeCell ref="JJ1:JK1"/>
    <mergeCell ref="CP1:CQ1"/>
    <mergeCell ref="AX1:AY1"/>
    <mergeCell ref="AZ1:BA1"/>
    <mergeCell ref="CJ1:CK1"/>
    <mergeCell ref="BF1:BG1"/>
    <mergeCell ref="CH1:CI1"/>
    <mergeCell ref="BT1:BU1"/>
    <mergeCell ref="BV1:BW1"/>
    <mergeCell ref="BX1:BY1"/>
    <mergeCell ref="BZ1:CA1"/>
    <mergeCell ref="CB1:CC1"/>
    <mergeCell ref="BJ1:BK1"/>
    <mergeCell ref="CV1:CW1"/>
    <mergeCell ref="GD1:GE1"/>
    <mergeCell ref="GP1:GQ1"/>
    <mergeCell ref="HD1:HE1"/>
    <mergeCell ref="GB1:GC1"/>
    <mergeCell ref="GJ1:GK1"/>
    <mergeCell ref="GH1:GI1"/>
    <mergeCell ref="FZ1:GA1"/>
    <mergeCell ref="JH1:JI1"/>
    <mergeCell ref="IZ1:JA1"/>
    <mergeCell ref="HB1:HC1"/>
    <mergeCell ref="V1:W1"/>
    <mergeCell ref="X1:Y1"/>
    <mergeCell ref="Z1:AA1"/>
    <mergeCell ref="BB1:BC1"/>
    <mergeCell ref="BD1:BE1"/>
    <mergeCell ref="AB1:AC1"/>
    <mergeCell ref="BH1:BI1"/>
    <mergeCell ref="CD1:CE1"/>
    <mergeCell ref="AR1:AS1"/>
    <mergeCell ref="AT1:AU1"/>
    <mergeCell ref="AV1:AW1"/>
    <mergeCell ref="EV1:EW1"/>
    <mergeCell ref="EF1:EG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AD1:AE1"/>
    <mergeCell ref="AF1:AG1"/>
    <mergeCell ref="AH1:AI1"/>
    <mergeCell ref="AJ1:AK1"/>
    <mergeCell ref="AL1:AM1"/>
    <mergeCell ref="CF1:CG1"/>
    <mergeCell ref="BL1:BM1"/>
    <mergeCell ref="AN1:AO1"/>
    <mergeCell ref="AP1:AQ1"/>
    <mergeCell ref="BN1:BO1"/>
    <mergeCell ref="BP1:BQ1"/>
    <mergeCell ref="BR1:BS1"/>
    <mergeCell ref="KN1:KO1"/>
    <mergeCell ref="FN1:FO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FB1:FC1"/>
    <mergeCell ref="DN1:DO1"/>
    <mergeCell ref="JD1:JE1"/>
    <mergeCell ref="HZ1:IA1"/>
    <mergeCell ref="CZ1:DA1"/>
    <mergeCell ref="DV1:DW1"/>
    <mergeCell ref="DT1:DU1"/>
    <mergeCell ref="KV1:KW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FH1:FI1"/>
    <mergeCell ref="FL1:FM1"/>
    <mergeCell ref="IF1:IG1"/>
    <mergeCell ref="KT1:KU1"/>
    <mergeCell ref="ET1:EU1"/>
    <mergeCell ref="EJ1:EK1"/>
    <mergeCell ref="EN1:EO1"/>
    <mergeCell ref="EL1:EM1"/>
    <mergeCell ref="EP1:EQ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  <mergeCell ref="KD1:KE1"/>
    <mergeCell ref="JT1:JU1"/>
    <mergeCell ref="JF1:J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KY20"/>
  <sheetViews>
    <sheetView tabSelected="1" workbookViewId="0">
      <pane xSplit="1" ySplit="2" topLeftCell="KH3" activePane="bottomRight" state="frozen"/>
      <selection pane="topRight" activeCell="B1" sqref="B1"/>
      <selection pane="bottomLeft" activeCell="A3" sqref="A3"/>
      <selection pane="bottomRight" activeCell="KZ13" sqref="KZ13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08" max="308" width="10.1796875" customWidth="1"/>
    <col min="309" max="309" width="10.453125" customWidth="1"/>
  </cols>
  <sheetData>
    <row r="1" spans="1:311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4" t="s">
        <v>73</v>
      </c>
      <c r="KW1" s="55"/>
    </row>
    <row r="2" spans="1:311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25" t="s">
        <v>41</v>
      </c>
      <c r="KW2" s="26" t="s">
        <v>42</v>
      </c>
    </row>
    <row r="3" spans="1:311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42">
        <v>3896566.6666666665</v>
      </c>
      <c r="KU3" s="42">
        <f>KT3/INDEX(Exchange_rate18,MATCH('Total Basket CMB_Regions '!$A3,Exch_regions,0),MATCH('Total Basket CMB_Regions '!KT$1,Exch_month20,0))</f>
        <v>149.86794871794871</v>
      </c>
      <c r="KV3" s="24">
        <f>AVERAGE(GD3,HB3,HZ3,IX3,JV3)</f>
        <v>3700461.8</v>
      </c>
      <c r="KW3" s="24">
        <f>AVERAGE(GE3,HC3,IA3,IY3,JW3)</f>
        <v>145.32051315638839</v>
      </c>
      <c r="KY3" s="41"/>
    </row>
    <row r="4" spans="1:311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42">
        <v>4099750</v>
      </c>
      <c r="KU4" s="42">
        <f>KT4/INDEX(Exchange_rate18,MATCH('Total Basket CMB_Regions '!$A4,Exch_regions,0),MATCH('Total Basket CMB_Regions '!KT$1,Exch_month20,0))</f>
        <v>113.88194444444444</v>
      </c>
      <c r="KV4" s="24">
        <f t="shared" ref="KV4:KW20" si="0">AVERAGE(GD4,HB4,HZ4,IX4,JV4)</f>
        <v>3806025</v>
      </c>
      <c r="KW4" s="24">
        <f t="shared" si="0"/>
        <v>113.35176962424593</v>
      </c>
      <c r="KY4" s="41"/>
    </row>
    <row r="5" spans="1:311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42">
        <v>5077985</v>
      </c>
      <c r="KU5" s="42">
        <f>KT5/INDEX(Exchange_rate18,MATCH('Total Basket CMB_Regions '!$A5,Exch_regions,0),MATCH('Total Basket CMB_Regions '!KT$1,Exch_month20,0))</f>
        <v>120.90440476190476</v>
      </c>
      <c r="KV5" s="24">
        <f t="shared" si="0"/>
        <v>5321960.75</v>
      </c>
      <c r="KW5" s="24">
        <f t="shared" si="0"/>
        <v>128.1942286370778</v>
      </c>
      <c r="KY5" s="41"/>
    </row>
    <row r="6" spans="1:311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42">
        <v>6955100</v>
      </c>
      <c r="KU6" s="42">
        <f>KT6/INDEX(Exchange_rate18,MATCH('Total Basket CMB_Regions '!$A6,Exch_regions,0),MATCH('Total Basket CMB_Regions '!KT$1,Exch_month20,0))</f>
        <v>165.59761904761905</v>
      </c>
      <c r="KV6" s="24">
        <f t="shared" si="0"/>
        <v>5995580</v>
      </c>
      <c r="KW6" s="24">
        <f t="shared" si="0"/>
        <v>143.85404761904763</v>
      </c>
      <c r="KY6" s="41"/>
    </row>
    <row r="7" spans="1:311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42">
        <v>7378100</v>
      </c>
      <c r="KU7" s="42">
        <f>KT7/INDEX(Exchange_rate18,MATCH('Total Basket CMB_Regions '!$A7,Exch_regions,0),MATCH('Total Basket CMB_Regions '!KT$1,Exch_month20,0))</f>
        <v>184.45249999999999</v>
      </c>
      <c r="KV7" s="24">
        <f t="shared" si="0"/>
        <v>5991614.5999999996</v>
      </c>
      <c r="KW7" s="24">
        <f t="shared" si="0"/>
        <v>152.31155338028171</v>
      </c>
      <c r="KY7" s="41"/>
    </row>
    <row r="8" spans="1:311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42">
        <v>7849500</v>
      </c>
      <c r="KU8" s="42">
        <f>KT8/INDEX(Exchange_rate18,MATCH('Total Basket CMB_Regions '!$A8,Exch_regions,0),MATCH('Total Basket CMB_Regions '!KT$1,Exch_month20,0))</f>
        <v>186.89285714285714</v>
      </c>
      <c r="KV8" s="24">
        <f t="shared" si="0"/>
        <v>7160076.5972677367</v>
      </c>
      <c r="KW8" s="24">
        <f t="shared" si="0"/>
        <v>177.84639131418186</v>
      </c>
      <c r="KY8" s="41"/>
    </row>
    <row r="9" spans="1:311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42">
        <v>1811600</v>
      </c>
      <c r="KU9" s="42">
        <f>KT9/INDEX(Exchange_rate18,MATCH('Total Basket CMB_Regions '!$A9,Exch_regions,0),MATCH('Total Basket CMB_Regions '!KT$1,Exch_month20,0))</f>
        <v>170.90566037735849</v>
      </c>
      <c r="KV9" s="24">
        <f t="shared" si="0"/>
        <v>1261561.5</v>
      </c>
      <c r="KW9" s="24">
        <f t="shared" si="0"/>
        <v>144.23891747377098</v>
      </c>
      <c r="KY9" s="41"/>
    </row>
    <row r="10" spans="1:311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42">
        <v>1500500</v>
      </c>
      <c r="KU10" s="42">
        <f>KT10/INDEX(Exchange_rate18,MATCH('Total Basket CMB_Regions '!$A10,Exch_regions,0),MATCH('Total Basket CMB_Regions '!KT$1,Exch_month20,0))</f>
        <v>150.05000000000001</v>
      </c>
      <c r="KV10" s="24">
        <f t="shared" si="0"/>
        <v>1255347.5</v>
      </c>
      <c r="KW10" s="24">
        <f t="shared" si="0"/>
        <v>142.31886288377405</v>
      </c>
      <c r="KY10" s="41"/>
    </row>
    <row r="11" spans="1:311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42">
        <v>1623958.3333999999</v>
      </c>
      <c r="KU11" s="42">
        <f>KT11/INDEX(Exchange_rate18,MATCH('Total Basket CMB_Regions '!$A11,Exch_regions,0),MATCH('Total Basket CMB_Regions '!KT$1,Exch_month20,0))</f>
        <v>162.39583334</v>
      </c>
      <c r="KV11" s="24">
        <f t="shared" si="0"/>
        <v>1363433.25</v>
      </c>
      <c r="KW11" s="24">
        <f t="shared" si="0"/>
        <v>153.48955077293343</v>
      </c>
      <c r="KY11" s="41"/>
    </row>
    <row r="12" spans="1:311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42">
        <v>2504866.1666666665</v>
      </c>
      <c r="KU12" s="42">
        <f>KT12/INDEX(Exchange_rate18,MATCH('Total Basket CMB_Regions '!$A12,Exch_regions,0),MATCH('Total Basket CMB_Regions '!KT$1,Exch_month20,0))</f>
        <v>85.881125714285702</v>
      </c>
      <c r="KV12" s="24">
        <f t="shared" si="0"/>
        <v>3276785</v>
      </c>
      <c r="KW12" s="24">
        <f t="shared" si="0"/>
        <v>111.98388564547061</v>
      </c>
      <c r="KY12" s="41"/>
    </row>
    <row r="13" spans="1:311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42">
        <v>2390836.9999833335</v>
      </c>
      <c r="KU13" s="42">
        <f>KT13/INDEX(Exchange_rate18,MATCH('Total Basket CMB_Regions '!$A13,Exch_regions,0),MATCH('Total Basket CMB_Regions '!KT$1,Exch_month20,0))</f>
        <v>80.590011235393263</v>
      </c>
      <c r="KV13" s="24">
        <f t="shared" si="0"/>
        <v>2311555</v>
      </c>
      <c r="KW13" s="24">
        <f t="shared" si="0"/>
        <v>87.939111717986265</v>
      </c>
      <c r="KY13" s="41"/>
    </row>
    <row r="14" spans="1:311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42">
        <v>3711250</v>
      </c>
      <c r="KU14" s="42">
        <f>KT14/INDEX(Exchange_rate18,MATCH('Total Basket CMB_Regions '!$A14,Exch_regions,0),MATCH('Total Basket CMB_Regions '!KT$1,Exch_month20,0))</f>
        <v>125.16863406408095</v>
      </c>
      <c r="KV14" s="24">
        <f t="shared" si="0"/>
        <v>3376750</v>
      </c>
      <c r="KW14" s="24">
        <f t="shared" si="0"/>
        <v>122.19281593824113</v>
      </c>
      <c r="KY14" s="41"/>
    </row>
    <row r="15" spans="1:311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42">
        <v>2605500</v>
      </c>
      <c r="KU15" s="42">
        <f>KT15/INDEX(Exchange_rate18,MATCH('Total Basket CMB_Regions '!$A15,Exch_regions,0),MATCH('Total Basket CMB_Regions '!KT$1,Exch_month20,0))</f>
        <v>97.584269662921344</v>
      </c>
      <c r="KV15" s="24">
        <f t="shared" si="0"/>
        <v>2615962.5</v>
      </c>
      <c r="KW15" s="24">
        <f t="shared" si="0"/>
        <v>100.1757474622071</v>
      </c>
      <c r="KY15" s="41"/>
    </row>
    <row r="16" spans="1:311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42">
        <v>3734500</v>
      </c>
      <c r="KU16" s="42">
        <f>KT16/INDEX(Exchange_rate18,MATCH('Total Basket CMB_Regions '!$A16,Exch_regions,0),MATCH('Total Basket CMB_Regions '!KT$1,Exch_month20,0))</f>
        <v>126.59322033898304</v>
      </c>
      <c r="KV16" s="24">
        <f t="shared" si="0"/>
        <v>3255998.48</v>
      </c>
      <c r="KW16" s="24">
        <f t="shared" si="0"/>
        <v>120.1238508845037</v>
      </c>
      <c r="KY16" s="41"/>
    </row>
    <row r="17" spans="1:311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42">
        <v>2353820.5</v>
      </c>
      <c r="KU17" s="42">
        <f>KT17/INDEX(Exchange_rate18,MATCH('Total Basket CMB_Regions '!$A17,Exch_regions,0),MATCH('Total Basket CMB_Regions '!KT$1,Exch_month20,0))</f>
        <v>85.801476306196847</v>
      </c>
      <c r="KV17" s="24">
        <f t="shared" si="0"/>
        <v>2071325.05</v>
      </c>
      <c r="KW17" s="24">
        <f t="shared" si="0"/>
        <v>77.775725474306043</v>
      </c>
      <c r="KY17" s="41"/>
    </row>
    <row r="18" spans="1:311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42">
        <v>2371266.6666666665</v>
      </c>
      <c r="KU18" s="42">
        <f>KT18/INDEX(Exchange_rate18,MATCH('Total Basket CMB_Regions '!$A18,Exch_regions,0),MATCH('Total Basket CMB_Regions '!KT$1,Exch_month20,0))</f>
        <v>79.840628507295165</v>
      </c>
      <c r="KV18" s="24">
        <f t="shared" si="0"/>
        <v>2456815.0000000005</v>
      </c>
      <c r="KW18" s="24">
        <f t="shared" si="0"/>
        <v>90.849997337929608</v>
      </c>
      <c r="KY18" s="41"/>
    </row>
    <row r="19" spans="1:311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42">
        <v>2887421</v>
      </c>
      <c r="KU19" s="42">
        <f>KT19/INDEX(Exchange_rate18,MATCH('Total Basket CMB_Regions '!$A19,Exch_regions,0),MATCH('Total Basket CMB_Regions '!KT$1,Exch_month20,0))</f>
        <v>96.247366666666665</v>
      </c>
      <c r="KV19" s="24">
        <f t="shared" si="0"/>
        <v>2829983.9</v>
      </c>
      <c r="KW19" s="24">
        <f t="shared" si="0"/>
        <v>104.68444699756785</v>
      </c>
      <c r="KY19" s="41"/>
    </row>
    <row r="20" spans="1:311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42">
        <v>2986869.6666666665</v>
      </c>
      <c r="KU20" s="42">
        <f>KT20/INDEX(Exchange_rate18,MATCH('Total Basket CMB_Regions '!$A20,Exch_regions,0),MATCH('Total Basket CMB_Regions '!KT$1,Exch_month20,0))</f>
        <v>109.27571951219512</v>
      </c>
      <c r="KV20" s="24">
        <f t="shared" si="0"/>
        <v>2732519.7333333334</v>
      </c>
      <c r="KW20" s="24">
        <f t="shared" si="0"/>
        <v>105.06970223240474</v>
      </c>
      <c r="KY20" s="41"/>
    </row>
  </sheetData>
  <sortState xmlns:xlrd2="http://schemas.microsoft.com/office/spreadsheetml/2017/richdata2" ref="EF32:EI49">
    <sortCondition ref="EF31"/>
  </sortState>
  <mergeCells count="155"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HL1:HM1"/>
    <mergeCell ref="KV1:KW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KD1:KE1"/>
    <mergeCell ref="GR1:G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FP1:FQ1"/>
    <mergeCell ref="FR1:FS1"/>
    <mergeCell ref="FT1:FU1"/>
    <mergeCell ref="FV1:FW1"/>
    <mergeCell ref="FZ1:GA1"/>
    <mergeCell ref="FH1:FI1"/>
    <mergeCell ref="FX1:FY1"/>
    <mergeCell ref="GF1:GG1"/>
    <mergeCell ref="GH1:GI1"/>
    <mergeCell ref="FF1:FG1"/>
    <mergeCell ref="FD1:FE1"/>
    <mergeCell ref="FB1:FC1"/>
    <mergeCell ref="EZ1:FA1"/>
    <mergeCell ref="EV1:EW1"/>
    <mergeCell ref="EX1:EY1"/>
    <mergeCell ref="FJ1:FK1"/>
    <mergeCell ref="FL1:FM1"/>
    <mergeCell ref="FN1:FO1"/>
    <mergeCell ref="AN1:AO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J1:CK1"/>
    <mergeCell ref="CV1:CW1"/>
    <mergeCell ref="CL1:CM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AB1:AC1"/>
    <mergeCell ref="CN1:CO1"/>
    <mergeCell ref="CP1:CQ1"/>
    <mergeCell ref="CR1:CS1"/>
    <mergeCell ref="CT1:CU1"/>
    <mergeCell ref="DH1:DI1"/>
    <mergeCell ref="CX1:CY1"/>
    <mergeCell ref="CZ1:DA1"/>
    <mergeCell ref="DB1:DC1"/>
    <mergeCell ref="DD1:D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BZ1:CA1"/>
    <mergeCell ref="CB1:CC1"/>
    <mergeCell ref="CD1:CE1"/>
    <mergeCell ref="KT1:KU1"/>
    <mergeCell ref="DF1:DG1"/>
    <mergeCell ref="DJ1:DK1"/>
    <mergeCell ref="EN1:E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ED1:EE1"/>
    <mergeCell ref="EB1:EC1"/>
    <mergeCell ref="DP1:DQ1"/>
    <mergeCell ref="ER1:ES1"/>
    <mergeCell ref="GX1:GY1"/>
    <mergeCell ref="GV1:GW1"/>
    <mergeCell ref="GT1:GU1"/>
    <mergeCell ref="ET1:EU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EX20"/>
  <sheetViews>
    <sheetView workbookViewId="0">
      <pane xSplit="1" ySplit="1" topLeftCell="EG2" activePane="bottomRight" state="frozen"/>
      <selection activeCell="EZ15" sqref="EZ15"/>
      <selection pane="topRight" activeCell="EZ15" sqref="EZ15"/>
      <selection pane="bottomLeft" activeCell="EZ15" sqref="EZ15"/>
      <selection pane="bottomRight" activeCell="EZ15" sqref="EZ15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  <col min="154" max="154" width="10.08984375" bestFit="1" customWidth="1"/>
  </cols>
  <sheetData>
    <row r="1" spans="1:154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</row>
    <row r="2" spans="1:154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  <c r="EX2" s="36">
        <f>INDEX(Exchange_rate18,MATCH('Exch rates'!A2,Exch_regions,0),MATCH(EX$1,Exch_month20,0))</f>
        <v>26000</v>
      </c>
    </row>
    <row r="3" spans="1:154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  <c r="EX3" s="36">
        <f>INDEX(Exchange_rate18,MATCH('Exch rates'!A3,Exch_regions,0),MATCH(EX$1,Exch_month20,0))</f>
        <v>36000</v>
      </c>
    </row>
    <row r="4" spans="1:154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  <c r="EX4" s="36">
        <f>INDEX(Exchange_rate18,MATCH('Exch rates'!A4,Exch_regions,0),MATCH(EX$1,Exch_month20,0))</f>
        <v>42000</v>
      </c>
    </row>
    <row r="5" spans="1:154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  <c r="EX5" s="36">
        <f>INDEX(Exchange_rate18,MATCH('Exch rates'!A5,Exch_regions,0),MATCH(EX$1,Exch_month20,0))</f>
        <v>42000</v>
      </c>
    </row>
    <row r="6" spans="1:154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  <c r="EX6" s="36">
        <f>INDEX(Exchange_rate18,MATCH('Exch rates'!A6,Exch_regions,0),MATCH(EX$1,Exch_month20,0))</f>
        <v>40000</v>
      </c>
    </row>
    <row r="7" spans="1:154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  <c r="EX7" s="36">
        <f>INDEX(Exchange_rate18,MATCH('Exch rates'!A7,Exch_regions,0),MATCH(EX$1,Exch_month20,0))</f>
        <v>42000</v>
      </c>
    </row>
    <row r="8" spans="1:154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  <c r="EX8" s="36">
        <f>INDEX(Exchange_rate18,MATCH('Exch rates'!A8,Exch_regions,0),MATCH(EX$1,Exch_month20,0))</f>
        <v>10600</v>
      </c>
    </row>
    <row r="9" spans="1:154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  <c r="EX9" s="36">
        <f>INDEX(Exchange_rate18,MATCH('Exch rates'!A9,Exch_regions,0),MATCH(EX$1,Exch_month20,0))</f>
        <v>10000</v>
      </c>
    </row>
    <row r="10" spans="1:154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  <c r="EX10" s="36">
        <f>INDEX(Exchange_rate18,MATCH('Exch rates'!A10,Exch_regions,0),MATCH(EX$1,Exch_month20,0))</f>
        <v>10000</v>
      </c>
    </row>
    <row r="11" spans="1:154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  <c r="EX11" s="36">
        <f>INDEX(Exchange_rate18,MATCH('Exch rates'!A11,Exch_regions,0),MATCH(EX$1,Exch_month20,0))</f>
        <v>29166.666666666668</v>
      </c>
    </row>
    <row r="12" spans="1:154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  <c r="EX12" s="36">
        <f>INDEX(Exchange_rate18,MATCH('Exch rates'!A12,Exch_regions,0),MATCH(EX$1,Exch_month20,0))</f>
        <v>29666.666666666668</v>
      </c>
    </row>
    <row r="13" spans="1:154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  <c r="EX13" s="36">
        <f>INDEX(Exchange_rate18,MATCH('Exch rates'!A13,Exch_regions,0),MATCH(EX$1,Exch_month20,0))</f>
        <v>29650</v>
      </c>
    </row>
    <row r="14" spans="1:154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  <c r="EX14" s="36">
        <f>INDEX(Exchange_rate18,MATCH('Exch rates'!A14,Exch_regions,0),MATCH(EX$1,Exch_month20,0))</f>
        <v>26700</v>
      </c>
    </row>
    <row r="15" spans="1:154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  <c r="EX15" s="36">
        <f>INDEX(Exchange_rate18,MATCH('Exch rates'!A15,Exch_regions,0),MATCH(EX$1,Exch_month20,0))</f>
        <v>29500</v>
      </c>
    </row>
    <row r="16" spans="1:154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  <c r="EX16" s="36">
        <f>INDEX(Exchange_rate18,MATCH('Exch rates'!A16,Exch_regions,0),MATCH(EX$1,Exch_month20,0))</f>
        <v>27433.333333333332</v>
      </c>
    </row>
    <row r="17" spans="1:154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  <c r="EX17" s="36">
        <f>INDEX(Exchange_rate18,MATCH('Exch rates'!A17,Exch_regions,0),MATCH(EX$1,Exch_month20,0))</f>
        <v>29700</v>
      </c>
    </row>
    <row r="18" spans="1:154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  <c r="EX18" s="36">
        <f>INDEX(Exchange_rate18,MATCH('Exch rates'!A18,Exch_regions,0),MATCH(EX$1,Exch_month20,0))</f>
        <v>30000</v>
      </c>
    </row>
    <row r="19" spans="1:154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  <c r="EX19" s="36">
        <f>INDEX(Exchange_rate18,MATCH('Exch rates'!A19,Exch_regions,0),MATCH(EX$1,Exch_month20,0))</f>
        <v>27333.333333333332</v>
      </c>
    </row>
    <row r="20" spans="1:154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EX20"/>
  <sheetViews>
    <sheetView zoomScaleNormal="100" workbookViewId="0">
      <pane xSplit="1" ySplit="1" topLeftCell="EH2" activePane="bottomRight" state="frozen"/>
      <selection activeCell="EZ15" sqref="EZ15"/>
      <selection pane="topRight" activeCell="EZ15" sqref="EZ15"/>
      <selection pane="bottomLeft" activeCell="EZ15" sqref="EZ15"/>
      <selection pane="bottomRight" activeCell="EZ15" sqref="EZ15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10.08984375" bestFit="1" customWidth="1"/>
    <col min="144" max="145" width="9.36328125" bestFit="1" customWidth="1"/>
    <col min="154" max="154" width="10.08984375" bestFit="1" customWidth="1"/>
  </cols>
  <sheetData>
    <row r="1" spans="1:154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</row>
    <row r="2" spans="1:154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  <c r="EX2" s="43">
        <v>10000</v>
      </c>
    </row>
    <row r="3" spans="1:154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  <c r="EX3" s="43">
        <v>29166.666666666668</v>
      </c>
    </row>
    <row r="4" spans="1:154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  <c r="EX4" s="43">
        <v>27333.333333333332</v>
      </c>
    </row>
    <row r="5" spans="1:154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  <c r="EX5" s="43">
        <v>42000</v>
      </c>
    </row>
    <row r="6" spans="1:154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  <c r="EX6" s="43">
        <v>29666.666666666668</v>
      </c>
    </row>
    <row r="7" spans="1:154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  <c r="EX7" s="43">
        <v>26000</v>
      </c>
    </row>
    <row r="8" spans="1:154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  <c r="EX8" s="43">
        <v>29650</v>
      </c>
    </row>
    <row r="9" spans="1:154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  <c r="EX9" s="43">
        <v>26700</v>
      </c>
    </row>
    <row r="10" spans="1:154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  <c r="EX10" s="43">
        <v>29500</v>
      </c>
    </row>
    <row r="11" spans="1:154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  <c r="EX11" s="43">
        <v>27433.333333333332</v>
      </c>
    </row>
    <row r="12" spans="1:154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  <c r="EX12" s="43">
        <v>29700</v>
      </c>
    </row>
    <row r="13" spans="1:154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  <c r="EX13" s="43">
        <v>30000</v>
      </c>
    </row>
    <row r="14" spans="1:154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  <c r="EX14" s="43">
        <v>36000</v>
      </c>
    </row>
    <row r="15" spans="1:154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  <c r="EX15" s="43">
        <v>42000</v>
      </c>
    </row>
    <row r="16" spans="1:154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  <c r="EX16" s="43">
        <v>40000</v>
      </c>
    </row>
    <row r="17" spans="1:154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  <c r="EX17" s="43">
        <v>42000</v>
      </c>
    </row>
    <row r="18" spans="1:154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  <c r="EX18" s="43">
        <v>10600</v>
      </c>
    </row>
    <row r="19" spans="1:154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  <c r="EX19" s="43">
        <v>10000</v>
      </c>
    </row>
    <row r="20" spans="1:154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43</vt:i4>
      </vt:variant>
    </vt:vector>
  </HeadingPairs>
  <TitlesOfParts>
    <vt:vector size="50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Exchange_rate18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2025-10-12T11:25:53Z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